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5.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7.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8.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9.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0.xml" ContentType="application/vnd.openxmlformats-officedocument.drawing+xml"/>
  <Override PartName="/xl/ctrlProps/ctrlProp181.xml" ContentType="application/vnd.ms-excel.controlproperties+xml"/>
  <Override PartName="/xl/drawings/drawing11.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12.xml" ContentType="application/vnd.openxmlformats-officedocument.drawing+xml"/>
  <Override PartName="/xl/ctrlProps/ctrlProp186.xml" ContentType="application/vnd.ms-excel.controlproperties+xml"/>
  <Override PartName="/xl/drawings/drawing13.xml" ContentType="application/vnd.openxmlformats-officedocument.drawing+xml"/>
  <Override PartName="/xl/ctrlProps/ctrlProp1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https://vanduinkerkenrekreatie-my.sharepoint.com/personal/a_appeldoorn_vanduinkerken_com/Documents/Bureaublad/"/>
    </mc:Choice>
  </mc:AlternateContent>
  <xr:revisionPtr revIDLastSave="0" documentId="8_{B6746DEE-711D-483C-AF2D-F08E9788DB94}" xr6:coauthVersionLast="47" xr6:coauthVersionMax="47" xr10:uidLastSave="{00000000-0000-0000-0000-000000000000}"/>
  <bookViews>
    <workbookView xWindow="-108" yWindow="-108" windowWidth="61656" windowHeight="16776" tabRatio="844" activeTab="5" xr2:uid="{00000000-000D-0000-FFFF-FFFF00000000}"/>
  </bookViews>
  <sheets>
    <sheet name="Informatie" sheetId="131" r:id="rId1"/>
    <sheet name="0.80 (P)" sheetId="164" r:id="rId2"/>
    <sheet name="0.90 (P)" sheetId="163" r:id="rId3"/>
    <sheet name="100 (P)" sheetId="142" r:id="rId4"/>
    <sheet name="110 (P)" sheetId="162" r:id="rId5"/>
    <sheet name="120 (P)" sheetId="161" r:id="rId6"/>
    <sheet name="130 (P)" sheetId="137" r:id="rId7"/>
    <sheet name="135 (P)" sheetId="155" r:id="rId8"/>
    <sheet name="140 (P)" sheetId="160" r:id="rId9"/>
    <sheet name="130-140 (P)" sheetId="159" state="hidden" r:id="rId10"/>
    <sheet name="Kampioenen" sheetId="59" r:id="rId11"/>
    <sheet name="Diversen" sheetId="103" r:id="rId12"/>
    <sheet name="Instellingen" sheetId="80" r:id="rId13"/>
    <sheet name="Afvaardiging" sheetId="5" r:id="rId14"/>
  </sheets>
  <definedNames>
    <definedName name="_xlnm.Print_Titles" localSheetId="13">Afvaardiging!$3:$4</definedName>
    <definedName name="_xlnm.Print_Titles" localSheetId="11">Diversen!$8:$8</definedName>
    <definedName name="_xlnm.Print_Titles" localSheetId="10">Kampioenen!$4:$4</definedName>
    <definedName name="Dressuur" localSheetId="11">Diversen!#REF!</definedName>
    <definedName name="Dressuur_1" localSheetId="11">Diversen!#REF!</definedName>
    <definedName name="Dressuur_2" localSheetId="11">Diversen!#REF!</definedName>
    <definedName name="Dressuur_3" localSheetId="11">Diversen!#REF!</definedName>
    <definedName name="Springen" localSheetId="11">Diversen!#REF!</definedName>
    <definedName name="Springen_1" localSheetId="11">Diversen!#REF!</definedName>
    <definedName name="Springen_10" localSheetId="11">Diversen!#REF!</definedName>
    <definedName name="Springen_11" localSheetId="11">Diversen!#REF!</definedName>
    <definedName name="Springen_12" localSheetId="11">Diversen!#REF!</definedName>
    <definedName name="Springen_13" localSheetId="11">Diversen!#REF!</definedName>
    <definedName name="Springen_14" localSheetId="11">Diversen!#REF!</definedName>
    <definedName name="Springen_15" localSheetId="11">Diversen!#REF!</definedName>
    <definedName name="Springen_16" localSheetId="11">Diversen!#REF!</definedName>
    <definedName name="Springen_17" localSheetId="11">Diversen!#REF!</definedName>
    <definedName name="Springen_2" localSheetId="11">Diversen!#REF!</definedName>
    <definedName name="Springen_3" localSheetId="11">Diversen!#REF!</definedName>
    <definedName name="Springen_4" localSheetId="11">Diversen!#REF!</definedName>
    <definedName name="Springen_5" localSheetId="11">Diversen!#REF!</definedName>
    <definedName name="Springen_6" localSheetId="11">Diversen!#REF!</definedName>
    <definedName name="Springen_7" localSheetId="11">Diversen!#REF!</definedName>
    <definedName name="Springen_8" localSheetId="11">Diversen!#REF!</definedName>
    <definedName name="Springen_9" localSheetId="11">Diversen!#REF!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M9" i="155" l="1"/>
  <c r="CM10" i="155"/>
  <c r="CM11" i="155"/>
  <c r="CL9" i="155"/>
  <c r="CL10" i="155"/>
  <c r="CL11" i="155"/>
  <c r="CK9" i="155"/>
  <c r="CK10" i="155"/>
  <c r="CK11" i="155"/>
  <c r="CJ9" i="155"/>
  <c r="CJ10" i="155"/>
  <c r="CJ11" i="155"/>
  <c r="CH9" i="155"/>
  <c r="CH10" i="155"/>
  <c r="CH11" i="155"/>
  <c r="CG9" i="155"/>
  <c r="CG10" i="155"/>
  <c r="CG11" i="155"/>
  <c r="CF9" i="155"/>
  <c r="CF10" i="155"/>
  <c r="CF11" i="155"/>
  <c r="CE9" i="155"/>
  <c r="CE10" i="155"/>
  <c r="CI10" i="155" s="1"/>
  <c r="CE11" i="155"/>
  <c r="CC9" i="155"/>
  <c r="CC10" i="155"/>
  <c r="CC11" i="155"/>
  <c r="CB9" i="155"/>
  <c r="CB10" i="155"/>
  <c r="CB11" i="155"/>
  <c r="CA9" i="155"/>
  <c r="CA10" i="155"/>
  <c r="CA11" i="155"/>
  <c r="BZ9" i="155"/>
  <c r="CD9" i="155" s="1"/>
  <c r="BZ10" i="155"/>
  <c r="BZ11" i="155"/>
  <c r="BX9" i="155"/>
  <c r="BX10" i="155"/>
  <c r="BX11" i="155"/>
  <c r="BW9" i="155"/>
  <c r="BW10" i="155"/>
  <c r="BW11" i="155"/>
  <c r="BV9" i="155"/>
  <c r="BV10" i="155"/>
  <c r="BV11" i="155"/>
  <c r="BU9" i="155"/>
  <c r="BU10" i="155"/>
  <c r="BY10" i="155" s="1"/>
  <c r="BU11" i="155"/>
  <c r="BS9" i="155"/>
  <c r="BS10" i="155"/>
  <c r="BS11" i="155"/>
  <c r="BR9" i="155"/>
  <c r="BR10" i="155"/>
  <c r="BR11" i="155"/>
  <c r="BQ9" i="155"/>
  <c r="BQ10" i="155"/>
  <c r="BQ11" i="155"/>
  <c r="BP9" i="155"/>
  <c r="BP10" i="155"/>
  <c r="BP11" i="155"/>
  <c r="BN9" i="155"/>
  <c r="BN10" i="155"/>
  <c r="BN11" i="155"/>
  <c r="BM9" i="155"/>
  <c r="BO9" i="155" s="1"/>
  <c r="BM10" i="155"/>
  <c r="BM11" i="155"/>
  <c r="BL9" i="155"/>
  <c r="BL10" i="155"/>
  <c r="BL11" i="155"/>
  <c r="BK9" i="155"/>
  <c r="BK10" i="155"/>
  <c r="BK11" i="155"/>
  <c r="BO11" i="155" s="1"/>
  <c r="BC9" i="155"/>
  <c r="BE9" i="155" s="1"/>
  <c r="BC10" i="155"/>
  <c r="BE10" i="155" s="1"/>
  <c r="BC11" i="155"/>
  <c r="BE11" i="155" s="1"/>
  <c r="CM15" i="137"/>
  <c r="CM14" i="137"/>
  <c r="CM13" i="137"/>
  <c r="CM19" i="137"/>
  <c r="CM18" i="137"/>
  <c r="CM9" i="137"/>
  <c r="CM17" i="137"/>
  <c r="CM16" i="137"/>
  <c r="CM12" i="137"/>
  <c r="CM11" i="137"/>
  <c r="CM10" i="137"/>
  <c r="CL15" i="137"/>
  <c r="CL14" i="137"/>
  <c r="CL13" i="137"/>
  <c r="CL19" i="137"/>
  <c r="CL18" i="137"/>
  <c r="CL9" i="137"/>
  <c r="CL17" i="137"/>
  <c r="CL16" i="137"/>
  <c r="CL12" i="137"/>
  <c r="CL11" i="137"/>
  <c r="CL10" i="137"/>
  <c r="CK15" i="137"/>
  <c r="CK14" i="137"/>
  <c r="CK13" i="137"/>
  <c r="CK19" i="137"/>
  <c r="CK18" i="137"/>
  <c r="CK9" i="137"/>
  <c r="CK17" i="137"/>
  <c r="CK16" i="137"/>
  <c r="CK12" i="137"/>
  <c r="CK11" i="137"/>
  <c r="CK10" i="137"/>
  <c r="CJ15" i="137"/>
  <c r="CJ14" i="137"/>
  <c r="CJ13" i="137"/>
  <c r="CN13" i="137" s="1"/>
  <c r="CJ19" i="137"/>
  <c r="CN19" i="137" s="1"/>
  <c r="CJ18" i="137"/>
  <c r="CJ9" i="137"/>
  <c r="CN9" i="137" s="1"/>
  <c r="CJ17" i="137"/>
  <c r="CJ16" i="137"/>
  <c r="CN16" i="137" s="1"/>
  <c r="CJ12" i="137"/>
  <c r="CJ11" i="137"/>
  <c r="CJ10" i="137"/>
  <c r="CN10" i="137" s="1"/>
  <c r="CH15" i="137"/>
  <c r="CH14" i="137"/>
  <c r="CH13" i="137"/>
  <c r="CH19" i="137"/>
  <c r="CH18" i="137"/>
  <c r="CH9" i="137"/>
  <c r="CH17" i="137"/>
  <c r="CH16" i="137"/>
  <c r="CH12" i="137"/>
  <c r="CH11" i="137"/>
  <c r="CH10" i="137"/>
  <c r="CG15" i="137"/>
  <c r="CG14" i="137"/>
  <c r="CG13" i="137"/>
  <c r="CG19" i="137"/>
  <c r="CG18" i="137"/>
  <c r="CG9" i="137"/>
  <c r="CG17" i="137"/>
  <c r="CG16" i="137"/>
  <c r="CG12" i="137"/>
  <c r="CG11" i="137"/>
  <c r="CG10" i="137"/>
  <c r="CF15" i="137"/>
  <c r="CF14" i="137"/>
  <c r="CF13" i="137"/>
  <c r="CF19" i="137"/>
  <c r="CF18" i="137"/>
  <c r="CF9" i="137"/>
  <c r="CF17" i="137"/>
  <c r="CF16" i="137"/>
  <c r="CF12" i="137"/>
  <c r="CF11" i="137"/>
  <c r="CF10" i="137"/>
  <c r="CE15" i="137"/>
  <c r="CE14" i="137"/>
  <c r="CE13" i="137"/>
  <c r="CI13" i="137" s="1"/>
  <c r="CE19" i="137"/>
  <c r="CI19" i="137" s="1"/>
  <c r="CE18" i="137"/>
  <c r="CE9" i="137"/>
  <c r="CE17" i="137"/>
  <c r="CI17" i="137" s="1"/>
  <c r="CE16" i="137"/>
  <c r="CE12" i="137"/>
  <c r="CE11" i="137"/>
  <c r="CI11" i="137" s="1"/>
  <c r="CE10" i="137"/>
  <c r="CI10" i="137" s="1"/>
  <c r="CC15" i="137"/>
  <c r="CC14" i="137"/>
  <c r="CC13" i="137"/>
  <c r="CC19" i="137"/>
  <c r="CC18" i="137"/>
  <c r="CC9" i="137"/>
  <c r="CC17" i="137"/>
  <c r="CC16" i="137"/>
  <c r="CC12" i="137"/>
  <c r="CC11" i="137"/>
  <c r="CC10" i="137"/>
  <c r="CB15" i="137"/>
  <c r="CB14" i="137"/>
  <c r="CB13" i="137"/>
  <c r="CB19" i="137"/>
  <c r="CB18" i="137"/>
  <c r="CB9" i="137"/>
  <c r="CB17" i="137"/>
  <c r="CB16" i="137"/>
  <c r="CB12" i="137"/>
  <c r="CB11" i="137"/>
  <c r="CB10" i="137"/>
  <c r="CA15" i="137"/>
  <c r="CA14" i="137"/>
  <c r="CA13" i="137"/>
  <c r="CA19" i="137"/>
  <c r="CA18" i="137"/>
  <c r="CA9" i="137"/>
  <c r="CA17" i="137"/>
  <c r="CA16" i="137"/>
  <c r="CA12" i="137"/>
  <c r="CA11" i="137"/>
  <c r="CA10" i="137"/>
  <c r="BZ15" i="137"/>
  <c r="BZ14" i="137"/>
  <c r="BZ13" i="137"/>
  <c r="CD13" i="137" s="1"/>
  <c r="BZ19" i="137"/>
  <c r="BZ18" i="137"/>
  <c r="BZ9" i="137"/>
  <c r="BZ17" i="137"/>
  <c r="CD17" i="137" s="1"/>
  <c r="BZ16" i="137"/>
  <c r="CD16" i="137" s="1"/>
  <c r="BZ12" i="137"/>
  <c r="BZ11" i="137"/>
  <c r="BZ10" i="137"/>
  <c r="CD10" i="137" s="1"/>
  <c r="BX15" i="137"/>
  <c r="BX14" i="137"/>
  <c r="BX13" i="137"/>
  <c r="BX19" i="137"/>
  <c r="BX18" i="137"/>
  <c r="BX9" i="137"/>
  <c r="BX17" i="137"/>
  <c r="BX16" i="137"/>
  <c r="BX12" i="137"/>
  <c r="BX11" i="137"/>
  <c r="BX10" i="137"/>
  <c r="BW15" i="137"/>
  <c r="BW14" i="137"/>
  <c r="BW13" i="137"/>
  <c r="BW19" i="137"/>
  <c r="BW18" i="137"/>
  <c r="BW9" i="137"/>
  <c r="BW17" i="137"/>
  <c r="BW16" i="137"/>
  <c r="BW12" i="137"/>
  <c r="BW11" i="137"/>
  <c r="BW10" i="137"/>
  <c r="BV15" i="137"/>
  <c r="BV14" i="137"/>
  <c r="BV13" i="137"/>
  <c r="BV19" i="137"/>
  <c r="BV18" i="137"/>
  <c r="BV9" i="137"/>
  <c r="BV17" i="137"/>
  <c r="BV16" i="137"/>
  <c r="BV12" i="137"/>
  <c r="BV11" i="137"/>
  <c r="BV10" i="137"/>
  <c r="BU15" i="137"/>
  <c r="BU14" i="137"/>
  <c r="BU13" i="137"/>
  <c r="BY13" i="137" s="1"/>
  <c r="BU19" i="137"/>
  <c r="BY19" i="137" s="1"/>
  <c r="BU18" i="137"/>
  <c r="BU9" i="137"/>
  <c r="BU17" i="137"/>
  <c r="BU16" i="137"/>
  <c r="BU12" i="137"/>
  <c r="BU11" i="137"/>
  <c r="BU10" i="137"/>
  <c r="BY10" i="137" s="1"/>
  <c r="BS15" i="137"/>
  <c r="BS14" i="137"/>
  <c r="BS13" i="137"/>
  <c r="BS19" i="137"/>
  <c r="BS18" i="137"/>
  <c r="BS9" i="137"/>
  <c r="BS17" i="137"/>
  <c r="BS16" i="137"/>
  <c r="BS12" i="137"/>
  <c r="BS11" i="137"/>
  <c r="BS10" i="137"/>
  <c r="BR15" i="137"/>
  <c r="BR14" i="137"/>
  <c r="BR13" i="137"/>
  <c r="BR19" i="137"/>
  <c r="BR18" i="137"/>
  <c r="BR9" i="137"/>
  <c r="BR17" i="137"/>
  <c r="BR16" i="137"/>
  <c r="BR12" i="137"/>
  <c r="BR11" i="137"/>
  <c r="BR10" i="137"/>
  <c r="BQ15" i="137"/>
  <c r="BQ14" i="137"/>
  <c r="BQ13" i="137"/>
  <c r="BQ19" i="137"/>
  <c r="BQ18" i="137"/>
  <c r="BQ9" i="137"/>
  <c r="BQ17" i="137"/>
  <c r="BQ16" i="137"/>
  <c r="BQ12" i="137"/>
  <c r="BQ11" i="137"/>
  <c r="BQ10" i="137"/>
  <c r="BP15" i="137"/>
  <c r="BP14" i="137"/>
  <c r="BP13" i="137"/>
  <c r="BT13" i="137" s="1"/>
  <c r="BP19" i="137"/>
  <c r="BP18" i="137"/>
  <c r="BP9" i="137"/>
  <c r="BP17" i="137"/>
  <c r="BT17" i="137" s="1"/>
  <c r="BP16" i="137"/>
  <c r="BP12" i="137"/>
  <c r="BP11" i="137"/>
  <c r="BP10" i="137"/>
  <c r="BT10" i="137" s="1"/>
  <c r="BN15" i="137"/>
  <c r="BN14" i="137"/>
  <c r="BN13" i="137"/>
  <c r="BN19" i="137"/>
  <c r="BN18" i="137"/>
  <c r="BN9" i="137"/>
  <c r="BN17" i="137"/>
  <c r="BN16" i="137"/>
  <c r="BN12" i="137"/>
  <c r="BN11" i="137"/>
  <c r="BN10" i="137"/>
  <c r="BM15" i="137"/>
  <c r="BM14" i="137"/>
  <c r="BM13" i="137"/>
  <c r="BM19" i="137"/>
  <c r="BM18" i="137"/>
  <c r="BM9" i="137"/>
  <c r="BM17" i="137"/>
  <c r="BM16" i="137"/>
  <c r="BM12" i="137"/>
  <c r="BM11" i="137"/>
  <c r="BM10" i="137"/>
  <c r="BL15" i="137"/>
  <c r="BL14" i="137"/>
  <c r="BL13" i="137"/>
  <c r="BL19" i="137"/>
  <c r="BL18" i="137"/>
  <c r="BL9" i="137"/>
  <c r="BL17" i="137"/>
  <c r="BL16" i="137"/>
  <c r="BL12" i="137"/>
  <c r="BL11" i="137"/>
  <c r="BL10" i="137"/>
  <c r="BK15" i="137"/>
  <c r="BK14" i="137"/>
  <c r="BO14" i="137" s="1"/>
  <c r="BK13" i="137"/>
  <c r="BO13" i="137" s="1"/>
  <c r="BK19" i="137"/>
  <c r="BK18" i="137"/>
  <c r="BK9" i="137"/>
  <c r="BK17" i="137"/>
  <c r="BK16" i="137"/>
  <c r="BK12" i="137"/>
  <c r="BK11" i="137"/>
  <c r="BO11" i="137" s="1"/>
  <c r="BK10" i="137"/>
  <c r="BO10" i="137" s="1"/>
  <c r="BC15" i="137"/>
  <c r="BE15" i="137" s="1"/>
  <c r="BC14" i="137"/>
  <c r="BE14" i="137" s="1"/>
  <c r="BC13" i="137"/>
  <c r="BE13" i="137" s="1"/>
  <c r="BC19" i="137"/>
  <c r="BE19" i="137" s="1"/>
  <c r="BC18" i="137"/>
  <c r="BE18" i="137" s="1"/>
  <c r="BC9" i="137"/>
  <c r="BE9" i="137" s="1"/>
  <c r="BC17" i="137"/>
  <c r="BE17" i="137" s="1"/>
  <c r="BC16" i="137"/>
  <c r="BE16" i="137" s="1"/>
  <c r="BC12" i="137"/>
  <c r="BE12" i="137" s="1"/>
  <c r="BC11" i="137"/>
  <c r="BE11" i="137" s="1"/>
  <c r="BC10" i="137"/>
  <c r="BE10" i="137" s="1"/>
  <c r="CM13" i="161"/>
  <c r="CM12" i="161"/>
  <c r="CM11" i="161"/>
  <c r="CM9" i="161"/>
  <c r="CM30" i="161"/>
  <c r="CM29" i="161"/>
  <c r="CM28" i="161"/>
  <c r="CM27" i="161"/>
  <c r="CM26" i="161"/>
  <c r="CM25" i="161"/>
  <c r="CM24" i="161"/>
  <c r="CM18" i="161"/>
  <c r="CM23" i="161"/>
  <c r="CM10" i="161"/>
  <c r="CM16" i="161"/>
  <c r="CM17" i="161"/>
  <c r="CM22" i="161"/>
  <c r="CM21" i="161"/>
  <c r="CM20" i="161"/>
  <c r="CM19" i="161"/>
  <c r="CM14" i="161"/>
  <c r="CM15" i="161"/>
  <c r="CL13" i="161"/>
  <c r="CL12" i="161"/>
  <c r="CL11" i="161"/>
  <c r="CL9" i="161"/>
  <c r="CL30" i="161"/>
  <c r="CL29" i="161"/>
  <c r="CL28" i="161"/>
  <c r="CL27" i="161"/>
  <c r="CL26" i="161"/>
  <c r="CL25" i="161"/>
  <c r="CL24" i="161"/>
  <c r="CL18" i="161"/>
  <c r="CL23" i="161"/>
  <c r="CL10" i="161"/>
  <c r="CL16" i="161"/>
  <c r="CL17" i="161"/>
  <c r="CL22" i="161"/>
  <c r="CL21" i="161"/>
  <c r="CL20" i="161"/>
  <c r="CL19" i="161"/>
  <c r="CL14" i="161"/>
  <c r="CL15" i="161"/>
  <c r="CK13" i="161"/>
  <c r="CK12" i="161"/>
  <c r="CK11" i="161"/>
  <c r="CK9" i="161"/>
  <c r="CK30" i="161"/>
  <c r="CK29" i="161"/>
  <c r="CK28" i="161"/>
  <c r="CK27" i="161"/>
  <c r="CK26" i="161"/>
  <c r="CK25" i="161"/>
  <c r="CK24" i="161"/>
  <c r="CK18" i="161"/>
  <c r="CK23" i="161"/>
  <c r="CK10" i="161"/>
  <c r="CK16" i="161"/>
  <c r="CK17" i="161"/>
  <c r="CK22" i="161"/>
  <c r="CK21" i="161"/>
  <c r="CK20" i="161"/>
  <c r="CK19" i="161"/>
  <c r="CK14" i="161"/>
  <c r="CK15" i="161"/>
  <c r="CJ13" i="161"/>
  <c r="CJ12" i="161"/>
  <c r="CJ11" i="161"/>
  <c r="CJ9" i="161"/>
  <c r="CN9" i="161" s="1"/>
  <c r="CJ30" i="161"/>
  <c r="CJ29" i="161"/>
  <c r="CJ28" i="161"/>
  <c r="CJ27" i="161"/>
  <c r="CJ26" i="161"/>
  <c r="CJ25" i="161"/>
  <c r="CJ24" i="161"/>
  <c r="CJ18" i="161"/>
  <c r="CN18" i="161" s="1"/>
  <c r="CJ23" i="161"/>
  <c r="CJ10" i="161"/>
  <c r="CN10" i="161" s="1"/>
  <c r="CJ16" i="161"/>
  <c r="CJ17" i="161"/>
  <c r="CJ22" i="161"/>
  <c r="CJ21" i="161"/>
  <c r="CJ20" i="161"/>
  <c r="CJ19" i="161"/>
  <c r="CN19" i="161" s="1"/>
  <c r="CJ14" i="161"/>
  <c r="CJ15" i="161"/>
  <c r="CN15" i="161" s="1"/>
  <c r="CH13" i="161"/>
  <c r="CH12" i="161"/>
  <c r="CH11" i="161"/>
  <c r="CH9" i="161"/>
  <c r="CH30" i="161"/>
  <c r="CH29" i="161"/>
  <c r="CH28" i="161"/>
  <c r="CH27" i="161"/>
  <c r="CH26" i="161"/>
  <c r="CH25" i="161"/>
  <c r="CH24" i="161"/>
  <c r="CH18" i="161"/>
  <c r="CH23" i="161"/>
  <c r="CH10" i="161"/>
  <c r="CH16" i="161"/>
  <c r="CH17" i="161"/>
  <c r="CH22" i="161"/>
  <c r="CH21" i="161"/>
  <c r="CH20" i="161"/>
  <c r="CH19" i="161"/>
  <c r="CH14" i="161"/>
  <c r="CH15" i="161"/>
  <c r="CG13" i="161"/>
  <c r="CG12" i="161"/>
  <c r="CG11" i="161"/>
  <c r="CG9" i="161"/>
  <c r="CG30" i="161"/>
  <c r="CG29" i="161"/>
  <c r="CG28" i="161"/>
  <c r="CG27" i="161"/>
  <c r="CG26" i="161"/>
  <c r="CG25" i="161"/>
  <c r="CG24" i="161"/>
  <c r="CG18" i="161"/>
  <c r="CG23" i="161"/>
  <c r="CG10" i="161"/>
  <c r="CG16" i="161"/>
  <c r="CG17" i="161"/>
  <c r="CG22" i="161"/>
  <c r="CG21" i="161"/>
  <c r="CG20" i="161"/>
  <c r="CG19" i="161"/>
  <c r="CG14" i="161"/>
  <c r="CG15" i="161"/>
  <c r="CF13" i="161"/>
  <c r="CF12" i="161"/>
  <c r="CF11" i="161"/>
  <c r="CF9" i="161"/>
  <c r="CF30" i="161"/>
  <c r="CF29" i="161"/>
  <c r="CF28" i="161"/>
  <c r="CF27" i="161"/>
  <c r="CF26" i="161"/>
  <c r="CF25" i="161"/>
  <c r="CF24" i="161"/>
  <c r="CF18" i="161"/>
  <c r="CF23" i="161"/>
  <c r="CF10" i="161"/>
  <c r="CF16" i="161"/>
  <c r="CF17" i="161"/>
  <c r="CF22" i="161"/>
  <c r="CF21" i="161"/>
  <c r="CF20" i="161"/>
  <c r="CF19" i="161"/>
  <c r="CF14" i="161"/>
  <c r="CF15" i="161"/>
  <c r="CE13" i="161"/>
  <c r="CE12" i="161"/>
  <c r="CE11" i="161"/>
  <c r="CE9" i="161"/>
  <c r="CI9" i="161" s="1"/>
  <c r="CE30" i="161"/>
  <c r="CE29" i="161"/>
  <c r="CI29" i="161" s="1"/>
  <c r="CE28" i="161"/>
  <c r="CE27" i="161"/>
  <c r="CE26" i="161"/>
  <c r="CE25" i="161"/>
  <c r="CE24" i="161"/>
  <c r="CE18" i="161"/>
  <c r="CI18" i="161" s="1"/>
  <c r="CE23" i="161"/>
  <c r="CE10" i="161"/>
  <c r="CI10" i="161" s="1"/>
  <c r="CE16" i="161"/>
  <c r="CE17" i="161"/>
  <c r="CE22" i="161"/>
  <c r="CE21" i="161"/>
  <c r="CE20" i="161"/>
  <c r="CE19" i="161"/>
  <c r="CI19" i="161" s="1"/>
  <c r="CE14" i="161"/>
  <c r="CE15" i="161"/>
  <c r="CI15" i="161" s="1"/>
  <c r="CC13" i="161"/>
  <c r="CC12" i="161"/>
  <c r="CC11" i="161"/>
  <c r="CC9" i="161"/>
  <c r="CC30" i="161"/>
  <c r="CC29" i="161"/>
  <c r="CC28" i="161"/>
  <c r="CC27" i="161"/>
  <c r="CC26" i="161"/>
  <c r="CC25" i="161"/>
  <c r="CC24" i="161"/>
  <c r="CC18" i="161"/>
  <c r="CC23" i="161"/>
  <c r="CC10" i="161"/>
  <c r="CC16" i="161"/>
  <c r="CC17" i="161"/>
  <c r="CC22" i="161"/>
  <c r="CC21" i="161"/>
  <c r="CC20" i="161"/>
  <c r="CC19" i="161"/>
  <c r="CC14" i="161"/>
  <c r="CC15" i="161"/>
  <c r="CB13" i="161"/>
  <c r="CB12" i="161"/>
  <c r="CB11" i="161"/>
  <c r="CB9" i="161"/>
  <c r="CB30" i="161"/>
  <c r="CB29" i="161"/>
  <c r="CB28" i="161"/>
  <c r="CB27" i="161"/>
  <c r="CB26" i="161"/>
  <c r="CB25" i="161"/>
  <c r="CB24" i="161"/>
  <c r="CB18" i="161"/>
  <c r="CB23" i="161"/>
  <c r="CB10" i="161"/>
  <c r="CB16" i="161"/>
  <c r="CB17" i="161"/>
  <c r="CB22" i="161"/>
  <c r="CB21" i="161"/>
  <c r="CB20" i="161"/>
  <c r="CB19" i="161"/>
  <c r="CB14" i="161"/>
  <c r="CB15" i="161"/>
  <c r="CA13" i="161"/>
  <c r="CA12" i="161"/>
  <c r="CA11" i="161"/>
  <c r="CA9" i="161"/>
  <c r="CA30" i="161"/>
  <c r="CA29" i="161"/>
  <c r="CA28" i="161"/>
  <c r="CA27" i="161"/>
  <c r="CA26" i="161"/>
  <c r="CA25" i="161"/>
  <c r="CA24" i="161"/>
  <c r="CA18" i="161"/>
  <c r="CA23" i="161"/>
  <c r="CA10" i="161"/>
  <c r="CA16" i="161"/>
  <c r="CA17" i="161"/>
  <c r="CA22" i="161"/>
  <c r="CA21" i="161"/>
  <c r="CA20" i="161"/>
  <c r="CA19" i="161"/>
  <c r="CA14" i="161"/>
  <c r="CA15" i="161"/>
  <c r="BZ13" i="161"/>
  <c r="BZ12" i="161"/>
  <c r="BZ11" i="161"/>
  <c r="BZ9" i="161"/>
  <c r="CD9" i="161" s="1"/>
  <c r="BZ30" i="161"/>
  <c r="BZ29" i="161"/>
  <c r="CD29" i="161" s="1"/>
  <c r="BZ28" i="161"/>
  <c r="BZ27" i="161"/>
  <c r="BZ26" i="161"/>
  <c r="BZ25" i="161"/>
  <c r="BZ24" i="161"/>
  <c r="BZ18" i="161"/>
  <c r="CD18" i="161" s="1"/>
  <c r="BZ23" i="161"/>
  <c r="BZ10" i="161"/>
  <c r="CD10" i="161" s="1"/>
  <c r="BZ16" i="161"/>
  <c r="BZ17" i="161"/>
  <c r="BZ22" i="161"/>
  <c r="BZ21" i="161"/>
  <c r="BZ20" i="161"/>
  <c r="CD20" i="161" s="1"/>
  <c r="BZ19" i="161"/>
  <c r="CD19" i="161" s="1"/>
  <c r="BZ14" i="161"/>
  <c r="BZ15" i="161"/>
  <c r="CD15" i="161" s="1"/>
  <c r="BX13" i="161"/>
  <c r="BX12" i="161"/>
  <c r="BX11" i="161"/>
  <c r="BX9" i="161"/>
  <c r="BX30" i="161"/>
  <c r="BX29" i="161"/>
  <c r="BX28" i="161"/>
  <c r="BX27" i="161"/>
  <c r="BX26" i="161"/>
  <c r="BX25" i="161"/>
  <c r="BX24" i="161"/>
  <c r="BX18" i="161"/>
  <c r="BX23" i="161"/>
  <c r="BX10" i="161"/>
  <c r="BX16" i="161"/>
  <c r="BX17" i="161"/>
  <c r="BX22" i="161"/>
  <c r="BX21" i="161"/>
  <c r="BX20" i="161"/>
  <c r="BX19" i="161"/>
  <c r="BX14" i="161"/>
  <c r="BX15" i="161"/>
  <c r="BW13" i="161"/>
  <c r="BW12" i="161"/>
  <c r="BW11" i="161"/>
  <c r="BW9" i="161"/>
  <c r="BW30" i="161"/>
  <c r="BW29" i="161"/>
  <c r="BW28" i="161"/>
  <c r="BW27" i="161"/>
  <c r="BW26" i="161"/>
  <c r="BW25" i="161"/>
  <c r="BW24" i="161"/>
  <c r="BW18" i="161"/>
  <c r="BW23" i="161"/>
  <c r="BW10" i="161"/>
  <c r="BW16" i="161"/>
  <c r="BW17" i="161"/>
  <c r="BW22" i="161"/>
  <c r="BW21" i="161"/>
  <c r="BW20" i="161"/>
  <c r="BW19" i="161"/>
  <c r="BW14" i="161"/>
  <c r="BW15" i="161"/>
  <c r="BV13" i="161"/>
  <c r="BV12" i="161"/>
  <c r="BV11" i="161"/>
  <c r="BV9" i="161"/>
  <c r="BV30" i="161"/>
  <c r="BV29" i="161"/>
  <c r="BV28" i="161"/>
  <c r="BV27" i="161"/>
  <c r="BV26" i="161"/>
  <c r="BV25" i="161"/>
  <c r="BV24" i="161"/>
  <c r="BV18" i="161"/>
  <c r="BV23" i="161"/>
  <c r="BV10" i="161"/>
  <c r="BV16" i="161"/>
  <c r="BV17" i="161"/>
  <c r="BV22" i="161"/>
  <c r="BV21" i="161"/>
  <c r="BV20" i="161"/>
  <c r="BV19" i="161"/>
  <c r="BV14" i="161"/>
  <c r="BV15" i="161"/>
  <c r="BU13" i="161"/>
  <c r="BU12" i="161"/>
  <c r="BU11" i="161"/>
  <c r="BU9" i="161"/>
  <c r="BY9" i="161" s="1"/>
  <c r="BU30" i="161"/>
  <c r="BU29" i="161"/>
  <c r="BY29" i="161" s="1"/>
  <c r="BU28" i="161"/>
  <c r="BU27" i="161"/>
  <c r="BU26" i="161"/>
  <c r="BU25" i="161"/>
  <c r="BU24" i="161"/>
  <c r="BU18" i="161"/>
  <c r="BY18" i="161" s="1"/>
  <c r="BU23" i="161"/>
  <c r="BU10" i="161"/>
  <c r="BY10" i="161" s="1"/>
  <c r="BU16" i="161"/>
  <c r="BU17" i="161"/>
  <c r="BU22" i="161"/>
  <c r="BU21" i="161"/>
  <c r="BU20" i="161"/>
  <c r="BU19" i="161"/>
  <c r="BY19" i="161" s="1"/>
  <c r="BU14" i="161"/>
  <c r="BU15" i="161"/>
  <c r="BY15" i="161" s="1"/>
  <c r="BS13" i="161"/>
  <c r="BS12" i="161"/>
  <c r="BS11" i="161"/>
  <c r="BS9" i="161"/>
  <c r="BS30" i="161"/>
  <c r="BS29" i="161"/>
  <c r="BS28" i="161"/>
  <c r="BS27" i="161"/>
  <c r="BS26" i="161"/>
  <c r="BS25" i="161"/>
  <c r="BS24" i="161"/>
  <c r="BS18" i="161"/>
  <c r="BS23" i="161"/>
  <c r="BS10" i="161"/>
  <c r="BS16" i="161"/>
  <c r="BS17" i="161"/>
  <c r="BS22" i="161"/>
  <c r="BS21" i="161"/>
  <c r="BS20" i="161"/>
  <c r="BS19" i="161"/>
  <c r="BS14" i="161"/>
  <c r="BS15" i="161"/>
  <c r="BR13" i="161"/>
  <c r="BR12" i="161"/>
  <c r="BR11" i="161"/>
  <c r="BR9" i="161"/>
  <c r="BR30" i="161"/>
  <c r="BR29" i="161"/>
  <c r="BR28" i="161"/>
  <c r="BR27" i="161"/>
  <c r="BR26" i="161"/>
  <c r="BR25" i="161"/>
  <c r="BR24" i="161"/>
  <c r="BR18" i="161"/>
  <c r="BR23" i="161"/>
  <c r="BR10" i="161"/>
  <c r="BR16" i="161"/>
  <c r="BR17" i="161"/>
  <c r="BR22" i="161"/>
  <c r="BR21" i="161"/>
  <c r="BR20" i="161"/>
  <c r="BR19" i="161"/>
  <c r="BR14" i="161"/>
  <c r="BR15" i="161"/>
  <c r="BQ13" i="161"/>
  <c r="BQ12" i="161"/>
  <c r="BQ11" i="161"/>
  <c r="BQ9" i="161"/>
  <c r="BQ30" i="161"/>
  <c r="BQ29" i="161"/>
  <c r="BQ28" i="161"/>
  <c r="BQ27" i="161"/>
  <c r="BQ26" i="161"/>
  <c r="BQ25" i="161"/>
  <c r="BQ24" i="161"/>
  <c r="BQ18" i="161"/>
  <c r="BQ23" i="161"/>
  <c r="BQ10" i="161"/>
  <c r="BQ16" i="161"/>
  <c r="BQ17" i="161"/>
  <c r="BQ22" i="161"/>
  <c r="BQ21" i="161"/>
  <c r="BQ20" i="161"/>
  <c r="BQ19" i="161"/>
  <c r="BQ14" i="161"/>
  <c r="BQ15" i="161"/>
  <c r="BP13" i="161"/>
  <c r="BP12" i="161"/>
  <c r="BP11" i="161"/>
  <c r="BP9" i="161"/>
  <c r="BT9" i="161" s="1"/>
  <c r="BP30" i="161"/>
  <c r="BP29" i="161"/>
  <c r="BT29" i="161" s="1"/>
  <c r="BP28" i="161"/>
  <c r="BP27" i="161"/>
  <c r="BP26" i="161"/>
  <c r="BT26" i="161" s="1"/>
  <c r="BP25" i="161"/>
  <c r="BP24" i="161"/>
  <c r="BT24" i="161" s="1"/>
  <c r="BP18" i="161"/>
  <c r="BT18" i="161" s="1"/>
  <c r="BP23" i="161"/>
  <c r="BP10" i="161"/>
  <c r="BT10" i="161" s="1"/>
  <c r="BP16" i="161"/>
  <c r="BP17" i="161"/>
  <c r="BP22" i="161"/>
  <c r="BT22" i="161" s="1"/>
  <c r="BP21" i="161"/>
  <c r="BP20" i="161"/>
  <c r="BT20" i="161" s="1"/>
  <c r="BP19" i="161"/>
  <c r="BT19" i="161" s="1"/>
  <c r="BP14" i="161"/>
  <c r="BP15" i="161"/>
  <c r="BT15" i="161" s="1"/>
  <c r="BN13" i="161"/>
  <c r="BN12" i="161"/>
  <c r="BN11" i="161"/>
  <c r="BN9" i="161"/>
  <c r="BN30" i="161"/>
  <c r="BN29" i="161"/>
  <c r="BN28" i="161"/>
  <c r="BN27" i="161"/>
  <c r="BN26" i="161"/>
  <c r="BN25" i="161"/>
  <c r="BN24" i="161"/>
  <c r="BN18" i="161"/>
  <c r="BN23" i="161"/>
  <c r="BN10" i="161"/>
  <c r="BN16" i="161"/>
  <c r="BN17" i="161"/>
  <c r="BN22" i="161"/>
  <c r="BN21" i="161"/>
  <c r="BN20" i="161"/>
  <c r="BN19" i="161"/>
  <c r="BN14" i="161"/>
  <c r="BN15" i="161"/>
  <c r="BM13" i="161"/>
  <c r="BM12" i="161"/>
  <c r="BM11" i="161"/>
  <c r="BM9" i="161"/>
  <c r="BM30" i="161"/>
  <c r="BM29" i="161"/>
  <c r="BM28" i="161"/>
  <c r="BM27" i="161"/>
  <c r="BM26" i="161"/>
  <c r="BM25" i="161"/>
  <c r="BM24" i="161"/>
  <c r="BM18" i="161"/>
  <c r="BM23" i="161"/>
  <c r="BM10" i="161"/>
  <c r="BM16" i="161"/>
  <c r="BM17" i="161"/>
  <c r="BM22" i="161"/>
  <c r="BM21" i="161"/>
  <c r="BM20" i="161"/>
  <c r="BM19" i="161"/>
  <c r="BM14" i="161"/>
  <c r="BM15" i="161"/>
  <c r="BL13" i="161"/>
  <c r="BL12" i="161"/>
  <c r="BL11" i="161"/>
  <c r="BL9" i="161"/>
  <c r="BL30" i="161"/>
  <c r="BL29" i="161"/>
  <c r="BL28" i="161"/>
  <c r="BL27" i="161"/>
  <c r="BL26" i="161"/>
  <c r="BL25" i="161"/>
  <c r="BL24" i="161"/>
  <c r="BL18" i="161"/>
  <c r="BL23" i="161"/>
  <c r="BL10" i="161"/>
  <c r="BL16" i="161"/>
  <c r="BL17" i="161"/>
  <c r="BL22" i="161"/>
  <c r="BL21" i="161"/>
  <c r="BL20" i="161"/>
  <c r="BL19" i="161"/>
  <c r="BL14" i="161"/>
  <c r="BL15" i="161"/>
  <c r="BK13" i="161"/>
  <c r="BO13" i="161" s="1"/>
  <c r="BK12" i="161"/>
  <c r="BK11" i="161"/>
  <c r="BO11" i="161" s="1"/>
  <c r="BK9" i="161"/>
  <c r="BO9" i="161" s="1"/>
  <c r="BK30" i="161"/>
  <c r="BK29" i="161"/>
  <c r="BO29" i="161" s="1"/>
  <c r="BK28" i="161"/>
  <c r="BK27" i="161"/>
  <c r="BK26" i="161"/>
  <c r="BO26" i="161" s="1"/>
  <c r="BK25" i="161"/>
  <c r="BK24" i="161"/>
  <c r="BO24" i="161" s="1"/>
  <c r="BK18" i="161"/>
  <c r="BO18" i="161" s="1"/>
  <c r="BK23" i="161"/>
  <c r="BK10" i="161"/>
  <c r="BO10" i="161" s="1"/>
  <c r="BK16" i="161"/>
  <c r="BK17" i="161"/>
  <c r="BK22" i="161"/>
  <c r="BO22" i="161" s="1"/>
  <c r="BK21" i="161"/>
  <c r="BK20" i="161"/>
  <c r="BO20" i="161" s="1"/>
  <c r="BK19" i="161"/>
  <c r="BO19" i="161" s="1"/>
  <c r="BK14" i="161"/>
  <c r="BK15" i="161"/>
  <c r="BO15" i="161" s="1"/>
  <c r="BC13" i="161"/>
  <c r="BE13" i="161" s="1"/>
  <c r="BC12" i="161"/>
  <c r="BE12" i="161" s="1"/>
  <c r="BC11" i="161"/>
  <c r="BE11" i="161" s="1"/>
  <c r="BC9" i="161"/>
  <c r="BE9" i="161" s="1"/>
  <c r="BC30" i="161"/>
  <c r="BE30" i="161" s="1"/>
  <c r="BC29" i="161"/>
  <c r="BE29" i="161" s="1"/>
  <c r="BC28" i="161"/>
  <c r="BE28" i="161" s="1"/>
  <c r="BC27" i="161"/>
  <c r="BE27" i="161" s="1"/>
  <c r="BC26" i="161"/>
  <c r="BE26" i="161" s="1"/>
  <c r="BC25" i="161"/>
  <c r="BE25" i="161" s="1"/>
  <c r="BC24" i="161"/>
  <c r="BE24" i="161" s="1"/>
  <c r="BC18" i="161"/>
  <c r="BE18" i="161" s="1"/>
  <c r="BC23" i="161"/>
  <c r="BE23" i="161" s="1"/>
  <c r="BC10" i="161"/>
  <c r="BE10" i="161" s="1"/>
  <c r="BC16" i="161"/>
  <c r="BE16" i="161" s="1"/>
  <c r="BC17" i="161"/>
  <c r="BE17" i="161" s="1"/>
  <c r="BC22" i="161"/>
  <c r="BE22" i="161" s="1"/>
  <c r="BC21" i="161"/>
  <c r="BE21" i="161" s="1"/>
  <c r="BC20" i="161"/>
  <c r="BE20" i="161" s="1"/>
  <c r="BC19" i="161"/>
  <c r="BE19" i="161" s="1"/>
  <c r="BC14" i="161"/>
  <c r="BE14" i="161" s="1"/>
  <c r="BC15" i="161"/>
  <c r="BE15" i="161" s="1"/>
  <c r="CM33" i="162"/>
  <c r="CM30" i="162"/>
  <c r="CM29" i="162"/>
  <c r="CM24" i="162"/>
  <c r="CM23" i="162"/>
  <c r="CM22" i="162"/>
  <c r="CM21" i="162"/>
  <c r="CM16" i="162"/>
  <c r="CM12" i="162"/>
  <c r="CM46" i="162"/>
  <c r="CM45" i="162"/>
  <c r="CM44" i="162"/>
  <c r="CM43" i="162"/>
  <c r="CM42" i="162"/>
  <c r="CM32" i="162"/>
  <c r="CM14" i="162"/>
  <c r="CM31" i="162"/>
  <c r="CM17" i="162"/>
  <c r="CM26" i="162"/>
  <c r="CM28" i="162"/>
  <c r="CM41" i="162"/>
  <c r="CM40" i="162"/>
  <c r="CM25" i="162"/>
  <c r="CM39" i="162"/>
  <c r="CM18" i="162"/>
  <c r="CM38" i="162"/>
  <c r="CM37" i="162"/>
  <c r="CM27" i="162"/>
  <c r="CM19" i="162"/>
  <c r="CM36" i="162"/>
  <c r="CM15" i="162"/>
  <c r="CM35" i="162"/>
  <c r="CM13" i="162"/>
  <c r="CM20" i="162"/>
  <c r="CM10" i="162"/>
  <c r="CM34" i="162"/>
  <c r="CM11" i="162"/>
  <c r="CM9" i="162"/>
  <c r="CL33" i="162"/>
  <c r="CL30" i="162"/>
  <c r="CL29" i="162"/>
  <c r="CL24" i="162"/>
  <c r="CL23" i="162"/>
  <c r="CL22" i="162"/>
  <c r="CL21" i="162"/>
  <c r="CL16" i="162"/>
  <c r="CL12" i="162"/>
  <c r="CL46" i="162"/>
  <c r="CL45" i="162"/>
  <c r="CL44" i="162"/>
  <c r="CL43" i="162"/>
  <c r="CL42" i="162"/>
  <c r="CL32" i="162"/>
  <c r="CL14" i="162"/>
  <c r="CL31" i="162"/>
  <c r="CL17" i="162"/>
  <c r="CL26" i="162"/>
  <c r="CL28" i="162"/>
  <c r="CL41" i="162"/>
  <c r="CL40" i="162"/>
  <c r="CL25" i="162"/>
  <c r="CL39" i="162"/>
  <c r="CL18" i="162"/>
  <c r="CL38" i="162"/>
  <c r="CL37" i="162"/>
  <c r="CL27" i="162"/>
  <c r="CL19" i="162"/>
  <c r="CL36" i="162"/>
  <c r="CL15" i="162"/>
  <c r="CL35" i="162"/>
  <c r="CL13" i="162"/>
  <c r="CL20" i="162"/>
  <c r="CL10" i="162"/>
  <c r="CL34" i="162"/>
  <c r="CL11" i="162"/>
  <c r="CL9" i="162"/>
  <c r="CK33" i="162"/>
  <c r="CK30" i="162"/>
  <c r="CK29" i="162"/>
  <c r="CK24" i="162"/>
  <c r="CK23" i="162"/>
  <c r="CK22" i="162"/>
  <c r="CK21" i="162"/>
  <c r="CK16" i="162"/>
  <c r="CK12" i="162"/>
  <c r="CK46" i="162"/>
  <c r="CK45" i="162"/>
  <c r="CK44" i="162"/>
  <c r="CK43" i="162"/>
  <c r="CK42" i="162"/>
  <c r="CK32" i="162"/>
  <c r="CK14" i="162"/>
  <c r="CK31" i="162"/>
  <c r="CK17" i="162"/>
  <c r="CK26" i="162"/>
  <c r="CK28" i="162"/>
  <c r="CK41" i="162"/>
  <c r="CK40" i="162"/>
  <c r="CK25" i="162"/>
  <c r="CK39" i="162"/>
  <c r="CK18" i="162"/>
  <c r="CK38" i="162"/>
  <c r="CK37" i="162"/>
  <c r="CK27" i="162"/>
  <c r="CK19" i="162"/>
  <c r="CK36" i="162"/>
  <c r="CK15" i="162"/>
  <c r="CK35" i="162"/>
  <c r="CK13" i="162"/>
  <c r="CK20" i="162"/>
  <c r="CK10" i="162"/>
  <c r="CK34" i="162"/>
  <c r="CK11" i="162"/>
  <c r="CK9" i="162"/>
  <c r="CJ33" i="162"/>
  <c r="CJ30" i="162"/>
  <c r="CJ29" i="162"/>
  <c r="CN29" i="162" s="1"/>
  <c r="CJ24" i="162"/>
  <c r="CJ23" i="162"/>
  <c r="CJ22" i="162"/>
  <c r="CN22" i="162" s="1"/>
  <c r="CJ21" i="162"/>
  <c r="CN21" i="162" s="1"/>
  <c r="CJ16" i="162"/>
  <c r="CJ12" i="162"/>
  <c r="CJ46" i="162"/>
  <c r="CJ45" i="162"/>
  <c r="CN45" i="162" s="1"/>
  <c r="CJ44" i="162"/>
  <c r="CJ43" i="162"/>
  <c r="CJ42" i="162"/>
  <c r="CN42" i="162" s="1"/>
  <c r="CJ32" i="162"/>
  <c r="CN32" i="162" s="1"/>
  <c r="CJ14" i="162"/>
  <c r="CJ31" i="162"/>
  <c r="CJ17" i="162"/>
  <c r="CJ26" i="162"/>
  <c r="CN26" i="162" s="1"/>
  <c r="CJ28" i="162"/>
  <c r="CJ41" i="162"/>
  <c r="CJ40" i="162"/>
  <c r="CN40" i="162" s="1"/>
  <c r="CJ25" i="162"/>
  <c r="CN25" i="162" s="1"/>
  <c r="CJ39" i="162"/>
  <c r="CJ18" i="162"/>
  <c r="CJ38" i="162"/>
  <c r="CJ37" i="162"/>
  <c r="CN37" i="162" s="1"/>
  <c r="CJ27" i="162"/>
  <c r="CJ19" i="162"/>
  <c r="CJ36" i="162"/>
  <c r="CN36" i="162" s="1"/>
  <c r="CJ15" i="162"/>
  <c r="CN15" i="162" s="1"/>
  <c r="CJ35" i="162"/>
  <c r="CJ13" i="162"/>
  <c r="CJ20" i="162"/>
  <c r="CJ10" i="162"/>
  <c r="CN10" i="162" s="1"/>
  <c r="CJ34" i="162"/>
  <c r="CJ11" i="162"/>
  <c r="CJ9" i="162"/>
  <c r="CN9" i="162" s="1"/>
  <c r="CH33" i="162"/>
  <c r="CH30" i="162"/>
  <c r="CH29" i="162"/>
  <c r="CH24" i="162"/>
  <c r="CH23" i="162"/>
  <c r="CH22" i="162"/>
  <c r="CH21" i="162"/>
  <c r="CH16" i="162"/>
  <c r="CH12" i="162"/>
  <c r="CH46" i="162"/>
  <c r="CH45" i="162"/>
  <c r="CH44" i="162"/>
  <c r="CH43" i="162"/>
  <c r="CH42" i="162"/>
  <c r="CH32" i="162"/>
  <c r="CH14" i="162"/>
  <c r="CH31" i="162"/>
  <c r="CH17" i="162"/>
  <c r="CH26" i="162"/>
  <c r="CH28" i="162"/>
  <c r="CH41" i="162"/>
  <c r="CH40" i="162"/>
  <c r="CH25" i="162"/>
  <c r="CH39" i="162"/>
  <c r="CH18" i="162"/>
  <c r="CH38" i="162"/>
  <c r="CH37" i="162"/>
  <c r="CH27" i="162"/>
  <c r="CH19" i="162"/>
  <c r="CH36" i="162"/>
  <c r="CH15" i="162"/>
  <c r="CH35" i="162"/>
  <c r="CH13" i="162"/>
  <c r="CH20" i="162"/>
  <c r="CH10" i="162"/>
  <c r="CH34" i="162"/>
  <c r="CH11" i="162"/>
  <c r="CH9" i="162"/>
  <c r="CG33" i="162"/>
  <c r="CG30" i="162"/>
  <c r="CG29" i="162"/>
  <c r="CG24" i="162"/>
  <c r="CG23" i="162"/>
  <c r="CG22" i="162"/>
  <c r="CG21" i="162"/>
  <c r="CG16" i="162"/>
  <c r="CG12" i="162"/>
  <c r="CG46" i="162"/>
  <c r="CG45" i="162"/>
  <c r="CG44" i="162"/>
  <c r="CG43" i="162"/>
  <c r="CG42" i="162"/>
  <c r="CG32" i="162"/>
  <c r="CG14" i="162"/>
  <c r="CG31" i="162"/>
  <c r="CG17" i="162"/>
  <c r="CG26" i="162"/>
  <c r="CG28" i="162"/>
  <c r="CG41" i="162"/>
  <c r="CG40" i="162"/>
  <c r="CG25" i="162"/>
  <c r="CG39" i="162"/>
  <c r="CG18" i="162"/>
  <c r="CG38" i="162"/>
  <c r="CG37" i="162"/>
  <c r="CG27" i="162"/>
  <c r="CG19" i="162"/>
  <c r="CG36" i="162"/>
  <c r="CG15" i="162"/>
  <c r="CG35" i="162"/>
  <c r="CG13" i="162"/>
  <c r="CG20" i="162"/>
  <c r="CG10" i="162"/>
  <c r="CG34" i="162"/>
  <c r="CG11" i="162"/>
  <c r="CG9" i="162"/>
  <c r="CF33" i="162"/>
  <c r="CF30" i="162"/>
  <c r="CF29" i="162"/>
  <c r="CF24" i="162"/>
  <c r="CF23" i="162"/>
  <c r="CF22" i="162"/>
  <c r="CF21" i="162"/>
  <c r="CF16" i="162"/>
  <c r="CF12" i="162"/>
  <c r="CF46" i="162"/>
  <c r="CF45" i="162"/>
  <c r="CF44" i="162"/>
  <c r="CF43" i="162"/>
  <c r="CF42" i="162"/>
  <c r="CF32" i="162"/>
  <c r="CF14" i="162"/>
  <c r="CF31" i="162"/>
  <c r="CF17" i="162"/>
  <c r="CF26" i="162"/>
  <c r="CF28" i="162"/>
  <c r="CF41" i="162"/>
  <c r="CF40" i="162"/>
  <c r="CF25" i="162"/>
  <c r="CF39" i="162"/>
  <c r="CF18" i="162"/>
  <c r="CF38" i="162"/>
  <c r="CF37" i="162"/>
  <c r="CF27" i="162"/>
  <c r="CF19" i="162"/>
  <c r="CF36" i="162"/>
  <c r="CF15" i="162"/>
  <c r="CF35" i="162"/>
  <c r="CF13" i="162"/>
  <c r="CF20" i="162"/>
  <c r="CF10" i="162"/>
  <c r="CF34" i="162"/>
  <c r="CF11" i="162"/>
  <c r="CF9" i="162"/>
  <c r="CE33" i="162"/>
  <c r="CE30" i="162"/>
  <c r="CE29" i="162"/>
  <c r="CI29" i="162" s="1"/>
  <c r="CE24" i="162"/>
  <c r="CE23" i="162"/>
  <c r="CE22" i="162"/>
  <c r="CI22" i="162" s="1"/>
  <c r="CE21" i="162"/>
  <c r="CI21" i="162" s="1"/>
  <c r="CE16" i="162"/>
  <c r="CE12" i="162"/>
  <c r="CE46" i="162"/>
  <c r="CE45" i="162"/>
  <c r="CI45" i="162" s="1"/>
  <c r="CE44" i="162"/>
  <c r="CE43" i="162"/>
  <c r="CE42" i="162"/>
  <c r="CI42" i="162" s="1"/>
  <c r="CE32" i="162"/>
  <c r="CI32" i="162" s="1"/>
  <c r="CE14" i="162"/>
  <c r="CE31" i="162"/>
  <c r="CE17" i="162"/>
  <c r="CE26" i="162"/>
  <c r="CI26" i="162" s="1"/>
  <c r="CE28" i="162"/>
  <c r="CE41" i="162"/>
  <c r="CE40" i="162"/>
  <c r="CI40" i="162" s="1"/>
  <c r="CE25" i="162"/>
  <c r="CI25" i="162" s="1"/>
  <c r="CE39" i="162"/>
  <c r="CE18" i="162"/>
  <c r="CE38" i="162"/>
  <c r="CE37" i="162"/>
  <c r="CI37" i="162" s="1"/>
  <c r="CE27" i="162"/>
  <c r="CE19" i="162"/>
  <c r="CE36" i="162"/>
  <c r="CI36" i="162" s="1"/>
  <c r="CE15" i="162"/>
  <c r="CI15" i="162" s="1"/>
  <c r="CE35" i="162"/>
  <c r="CE13" i="162"/>
  <c r="CE20" i="162"/>
  <c r="CE10" i="162"/>
  <c r="CI10" i="162" s="1"/>
  <c r="CE34" i="162"/>
  <c r="CE11" i="162"/>
  <c r="CE9" i="162"/>
  <c r="CI9" i="162" s="1"/>
  <c r="CC33" i="162"/>
  <c r="CC30" i="162"/>
  <c r="CC29" i="162"/>
  <c r="CC24" i="162"/>
  <c r="CC23" i="162"/>
  <c r="CC22" i="162"/>
  <c r="CC21" i="162"/>
  <c r="CC16" i="162"/>
  <c r="CC12" i="162"/>
  <c r="CC46" i="162"/>
  <c r="CC45" i="162"/>
  <c r="CC44" i="162"/>
  <c r="CC43" i="162"/>
  <c r="CC42" i="162"/>
  <c r="CC32" i="162"/>
  <c r="CC14" i="162"/>
  <c r="CC31" i="162"/>
  <c r="CC17" i="162"/>
  <c r="CC26" i="162"/>
  <c r="CC28" i="162"/>
  <c r="CC41" i="162"/>
  <c r="CC40" i="162"/>
  <c r="CC25" i="162"/>
  <c r="CC39" i="162"/>
  <c r="CC18" i="162"/>
  <c r="CC38" i="162"/>
  <c r="CC37" i="162"/>
  <c r="CC27" i="162"/>
  <c r="CC19" i="162"/>
  <c r="CC36" i="162"/>
  <c r="CC15" i="162"/>
  <c r="CC35" i="162"/>
  <c r="CC13" i="162"/>
  <c r="CC20" i="162"/>
  <c r="CC10" i="162"/>
  <c r="CC34" i="162"/>
  <c r="CC11" i="162"/>
  <c r="CC9" i="162"/>
  <c r="CB33" i="162"/>
  <c r="CB30" i="162"/>
  <c r="CB29" i="162"/>
  <c r="CB24" i="162"/>
  <c r="CB23" i="162"/>
  <c r="CB22" i="162"/>
  <c r="CB21" i="162"/>
  <c r="CB16" i="162"/>
  <c r="CB12" i="162"/>
  <c r="CB46" i="162"/>
  <c r="CB45" i="162"/>
  <c r="CB44" i="162"/>
  <c r="CB43" i="162"/>
  <c r="CB42" i="162"/>
  <c r="CB32" i="162"/>
  <c r="CB14" i="162"/>
  <c r="CB31" i="162"/>
  <c r="CB17" i="162"/>
  <c r="CB26" i="162"/>
  <c r="CB28" i="162"/>
  <c r="CB41" i="162"/>
  <c r="CB40" i="162"/>
  <c r="CB25" i="162"/>
  <c r="CB39" i="162"/>
  <c r="CB18" i="162"/>
  <c r="CB38" i="162"/>
  <c r="CB37" i="162"/>
  <c r="CB27" i="162"/>
  <c r="CB19" i="162"/>
  <c r="CB36" i="162"/>
  <c r="CB15" i="162"/>
  <c r="CB35" i="162"/>
  <c r="CB13" i="162"/>
  <c r="CB20" i="162"/>
  <c r="CB10" i="162"/>
  <c r="CB34" i="162"/>
  <c r="CB11" i="162"/>
  <c r="CB9" i="162"/>
  <c r="CA33" i="162"/>
  <c r="CA30" i="162"/>
  <c r="CA29" i="162"/>
  <c r="CA24" i="162"/>
  <c r="CA23" i="162"/>
  <c r="CA22" i="162"/>
  <c r="CA21" i="162"/>
  <c r="CA16" i="162"/>
  <c r="CA12" i="162"/>
  <c r="CA46" i="162"/>
  <c r="CA45" i="162"/>
  <c r="CA44" i="162"/>
  <c r="CA43" i="162"/>
  <c r="CA42" i="162"/>
  <c r="CA32" i="162"/>
  <c r="CA14" i="162"/>
  <c r="CA31" i="162"/>
  <c r="CA17" i="162"/>
  <c r="CA26" i="162"/>
  <c r="CA28" i="162"/>
  <c r="CA41" i="162"/>
  <c r="CA40" i="162"/>
  <c r="CA25" i="162"/>
  <c r="CA39" i="162"/>
  <c r="CA18" i="162"/>
  <c r="CA38" i="162"/>
  <c r="CA37" i="162"/>
  <c r="CA27" i="162"/>
  <c r="CA19" i="162"/>
  <c r="CA36" i="162"/>
  <c r="CA15" i="162"/>
  <c r="CA35" i="162"/>
  <c r="CA13" i="162"/>
  <c r="CA20" i="162"/>
  <c r="CA10" i="162"/>
  <c r="CA34" i="162"/>
  <c r="CA11" i="162"/>
  <c r="CA9" i="162"/>
  <c r="BZ33" i="162"/>
  <c r="BZ30" i="162"/>
  <c r="BZ29" i="162"/>
  <c r="CD29" i="162" s="1"/>
  <c r="BZ24" i="162"/>
  <c r="BZ23" i="162"/>
  <c r="BZ22" i="162"/>
  <c r="CD22" i="162" s="1"/>
  <c r="BZ21" i="162"/>
  <c r="CD21" i="162" s="1"/>
  <c r="BZ16" i="162"/>
  <c r="BZ12" i="162"/>
  <c r="BZ46" i="162"/>
  <c r="BZ45" i="162"/>
  <c r="CD45" i="162" s="1"/>
  <c r="BZ44" i="162"/>
  <c r="BZ43" i="162"/>
  <c r="BZ42" i="162"/>
  <c r="CD42" i="162" s="1"/>
  <c r="BZ32" i="162"/>
  <c r="CD32" i="162" s="1"/>
  <c r="BZ14" i="162"/>
  <c r="BZ31" i="162"/>
  <c r="BZ17" i="162"/>
  <c r="BZ26" i="162"/>
  <c r="CD26" i="162" s="1"/>
  <c r="BZ28" i="162"/>
  <c r="BZ41" i="162"/>
  <c r="BZ40" i="162"/>
  <c r="CD40" i="162" s="1"/>
  <c r="BZ25" i="162"/>
  <c r="CD25" i="162" s="1"/>
  <c r="BZ39" i="162"/>
  <c r="BZ18" i="162"/>
  <c r="BZ38" i="162"/>
  <c r="BZ37" i="162"/>
  <c r="CD37" i="162" s="1"/>
  <c r="BZ27" i="162"/>
  <c r="BZ19" i="162"/>
  <c r="BZ36" i="162"/>
  <c r="CD36" i="162" s="1"/>
  <c r="BZ15" i="162"/>
  <c r="CD15" i="162" s="1"/>
  <c r="BZ35" i="162"/>
  <c r="BZ13" i="162"/>
  <c r="BZ20" i="162"/>
  <c r="BZ10" i="162"/>
  <c r="CD10" i="162" s="1"/>
  <c r="BZ34" i="162"/>
  <c r="BZ11" i="162"/>
  <c r="BZ9" i="162"/>
  <c r="CD9" i="162" s="1"/>
  <c r="BX33" i="162"/>
  <c r="BX30" i="162"/>
  <c r="BX29" i="162"/>
  <c r="BX24" i="162"/>
  <c r="BX23" i="162"/>
  <c r="BX22" i="162"/>
  <c r="BX21" i="162"/>
  <c r="BX16" i="162"/>
  <c r="BX12" i="162"/>
  <c r="BX46" i="162"/>
  <c r="BX45" i="162"/>
  <c r="BX44" i="162"/>
  <c r="BX43" i="162"/>
  <c r="BX42" i="162"/>
  <c r="BX32" i="162"/>
  <c r="BX14" i="162"/>
  <c r="BX31" i="162"/>
  <c r="BX17" i="162"/>
  <c r="BX26" i="162"/>
  <c r="BX28" i="162"/>
  <c r="BX41" i="162"/>
  <c r="BX40" i="162"/>
  <c r="BX25" i="162"/>
  <c r="BX39" i="162"/>
  <c r="BX18" i="162"/>
  <c r="BX38" i="162"/>
  <c r="BX37" i="162"/>
  <c r="BX27" i="162"/>
  <c r="BX19" i="162"/>
  <c r="BX36" i="162"/>
  <c r="BX15" i="162"/>
  <c r="BX35" i="162"/>
  <c r="BX13" i="162"/>
  <c r="BX20" i="162"/>
  <c r="BX10" i="162"/>
  <c r="BX34" i="162"/>
  <c r="BX11" i="162"/>
  <c r="BX9" i="162"/>
  <c r="BW33" i="162"/>
  <c r="BW30" i="162"/>
  <c r="BW29" i="162"/>
  <c r="BW24" i="162"/>
  <c r="BW23" i="162"/>
  <c r="BW22" i="162"/>
  <c r="BW21" i="162"/>
  <c r="BW16" i="162"/>
  <c r="BW12" i="162"/>
  <c r="BW46" i="162"/>
  <c r="BW45" i="162"/>
  <c r="BW44" i="162"/>
  <c r="BW43" i="162"/>
  <c r="BW42" i="162"/>
  <c r="BW32" i="162"/>
  <c r="BW14" i="162"/>
  <c r="BW31" i="162"/>
  <c r="BW17" i="162"/>
  <c r="BW26" i="162"/>
  <c r="BW28" i="162"/>
  <c r="BW41" i="162"/>
  <c r="BW40" i="162"/>
  <c r="BW25" i="162"/>
  <c r="BW39" i="162"/>
  <c r="BW18" i="162"/>
  <c r="BW38" i="162"/>
  <c r="BW37" i="162"/>
  <c r="BW27" i="162"/>
  <c r="BW19" i="162"/>
  <c r="BW36" i="162"/>
  <c r="BW15" i="162"/>
  <c r="BW35" i="162"/>
  <c r="BW13" i="162"/>
  <c r="BW20" i="162"/>
  <c r="BW10" i="162"/>
  <c r="BW34" i="162"/>
  <c r="BW11" i="162"/>
  <c r="BW9" i="162"/>
  <c r="BV33" i="162"/>
  <c r="BV30" i="162"/>
  <c r="BV29" i="162"/>
  <c r="BV24" i="162"/>
  <c r="BV23" i="162"/>
  <c r="BV22" i="162"/>
  <c r="BV21" i="162"/>
  <c r="BV16" i="162"/>
  <c r="BV12" i="162"/>
  <c r="BV46" i="162"/>
  <c r="BV45" i="162"/>
  <c r="BV44" i="162"/>
  <c r="BV43" i="162"/>
  <c r="BV42" i="162"/>
  <c r="BV32" i="162"/>
  <c r="BV14" i="162"/>
  <c r="BV31" i="162"/>
  <c r="BV17" i="162"/>
  <c r="BV26" i="162"/>
  <c r="BV28" i="162"/>
  <c r="BV41" i="162"/>
  <c r="BV40" i="162"/>
  <c r="BV25" i="162"/>
  <c r="BV39" i="162"/>
  <c r="BV18" i="162"/>
  <c r="BV38" i="162"/>
  <c r="BV37" i="162"/>
  <c r="BV27" i="162"/>
  <c r="BV19" i="162"/>
  <c r="BV36" i="162"/>
  <c r="BV15" i="162"/>
  <c r="BV35" i="162"/>
  <c r="BV13" i="162"/>
  <c r="BV20" i="162"/>
  <c r="BV10" i="162"/>
  <c r="BV34" i="162"/>
  <c r="BV11" i="162"/>
  <c r="BV9" i="162"/>
  <c r="BU33" i="162"/>
  <c r="BU30" i="162"/>
  <c r="BU29" i="162"/>
  <c r="BY29" i="162" s="1"/>
  <c r="BU24" i="162"/>
  <c r="BU23" i="162"/>
  <c r="BU22" i="162"/>
  <c r="BY22" i="162" s="1"/>
  <c r="BU21" i="162"/>
  <c r="BY21" i="162" s="1"/>
  <c r="BU16" i="162"/>
  <c r="BU12" i="162"/>
  <c r="BU46" i="162"/>
  <c r="BU45" i="162"/>
  <c r="BY45" i="162" s="1"/>
  <c r="BU44" i="162"/>
  <c r="BU43" i="162"/>
  <c r="BU42" i="162"/>
  <c r="BY42" i="162" s="1"/>
  <c r="BU32" i="162"/>
  <c r="BY32" i="162" s="1"/>
  <c r="BU14" i="162"/>
  <c r="BU31" i="162"/>
  <c r="BU17" i="162"/>
  <c r="BU26" i="162"/>
  <c r="BY26" i="162" s="1"/>
  <c r="BU28" i="162"/>
  <c r="BU41" i="162"/>
  <c r="BU40" i="162"/>
  <c r="BY40" i="162" s="1"/>
  <c r="BU25" i="162"/>
  <c r="BY25" i="162" s="1"/>
  <c r="BU39" i="162"/>
  <c r="BU18" i="162"/>
  <c r="BU38" i="162"/>
  <c r="BU37" i="162"/>
  <c r="BY37" i="162" s="1"/>
  <c r="BU27" i="162"/>
  <c r="BU19" i="162"/>
  <c r="BU36" i="162"/>
  <c r="BY36" i="162" s="1"/>
  <c r="BU15" i="162"/>
  <c r="BY15" i="162" s="1"/>
  <c r="BU35" i="162"/>
  <c r="BU13" i="162"/>
  <c r="BU20" i="162"/>
  <c r="BU10" i="162"/>
  <c r="BY10" i="162" s="1"/>
  <c r="BU34" i="162"/>
  <c r="BU11" i="162"/>
  <c r="BU9" i="162"/>
  <c r="BY9" i="162" s="1"/>
  <c r="BS33" i="162"/>
  <c r="BS30" i="162"/>
  <c r="BS29" i="162"/>
  <c r="BS24" i="162"/>
  <c r="BS23" i="162"/>
  <c r="BS22" i="162"/>
  <c r="BS21" i="162"/>
  <c r="BS16" i="162"/>
  <c r="BS12" i="162"/>
  <c r="BS46" i="162"/>
  <c r="BS45" i="162"/>
  <c r="BS44" i="162"/>
  <c r="BS43" i="162"/>
  <c r="BS42" i="162"/>
  <c r="BS32" i="162"/>
  <c r="BS14" i="162"/>
  <c r="BS31" i="162"/>
  <c r="BS17" i="162"/>
  <c r="BS26" i="162"/>
  <c r="BS28" i="162"/>
  <c r="BS41" i="162"/>
  <c r="BS40" i="162"/>
  <c r="BS25" i="162"/>
  <c r="BS39" i="162"/>
  <c r="BS18" i="162"/>
  <c r="BS38" i="162"/>
  <c r="BS37" i="162"/>
  <c r="BS27" i="162"/>
  <c r="BS19" i="162"/>
  <c r="BS36" i="162"/>
  <c r="BS15" i="162"/>
  <c r="BS35" i="162"/>
  <c r="BS13" i="162"/>
  <c r="BS20" i="162"/>
  <c r="BS10" i="162"/>
  <c r="BS34" i="162"/>
  <c r="BS11" i="162"/>
  <c r="BS9" i="162"/>
  <c r="BR33" i="162"/>
  <c r="BR30" i="162"/>
  <c r="BR29" i="162"/>
  <c r="BR24" i="162"/>
  <c r="BR23" i="162"/>
  <c r="BR22" i="162"/>
  <c r="BR21" i="162"/>
  <c r="BR16" i="162"/>
  <c r="BR12" i="162"/>
  <c r="BR46" i="162"/>
  <c r="BR45" i="162"/>
  <c r="BR44" i="162"/>
  <c r="BR43" i="162"/>
  <c r="BR42" i="162"/>
  <c r="BR32" i="162"/>
  <c r="BR14" i="162"/>
  <c r="BR31" i="162"/>
  <c r="BR17" i="162"/>
  <c r="BR26" i="162"/>
  <c r="BR28" i="162"/>
  <c r="BR41" i="162"/>
  <c r="BR40" i="162"/>
  <c r="BR25" i="162"/>
  <c r="BR39" i="162"/>
  <c r="BR18" i="162"/>
  <c r="BR38" i="162"/>
  <c r="BR37" i="162"/>
  <c r="BR27" i="162"/>
  <c r="BR19" i="162"/>
  <c r="BR36" i="162"/>
  <c r="BR15" i="162"/>
  <c r="BR35" i="162"/>
  <c r="BR13" i="162"/>
  <c r="BR20" i="162"/>
  <c r="BR10" i="162"/>
  <c r="BR34" i="162"/>
  <c r="BR11" i="162"/>
  <c r="BR9" i="162"/>
  <c r="BQ33" i="162"/>
  <c r="BQ30" i="162"/>
  <c r="BQ29" i="162"/>
  <c r="BQ24" i="162"/>
  <c r="BQ23" i="162"/>
  <c r="BQ22" i="162"/>
  <c r="BQ21" i="162"/>
  <c r="BQ16" i="162"/>
  <c r="BQ12" i="162"/>
  <c r="BQ46" i="162"/>
  <c r="BQ45" i="162"/>
  <c r="BQ44" i="162"/>
  <c r="BQ43" i="162"/>
  <c r="BQ42" i="162"/>
  <c r="BQ32" i="162"/>
  <c r="BQ14" i="162"/>
  <c r="BQ31" i="162"/>
  <c r="BQ17" i="162"/>
  <c r="BQ26" i="162"/>
  <c r="BQ28" i="162"/>
  <c r="BQ41" i="162"/>
  <c r="BQ40" i="162"/>
  <c r="BQ25" i="162"/>
  <c r="BQ39" i="162"/>
  <c r="BQ18" i="162"/>
  <c r="BQ38" i="162"/>
  <c r="BQ37" i="162"/>
  <c r="BQ27" i="162"/>
  <c r="BQ19" i="162"/>
  <c r="BQ36" i="162"/>
  <c r="BQ15" i="162"/>
  <c r="BQ35" i="162"/>
  <c r="BQ13" i="162"/>
  <c r="BQ20" i="162"/>
  <c r="BQ10" i="162"/>
  <c r="BQ34" i="162"/>
  <c r="BQ11" i="162"/>
  <c r="BQ9" i="162"/>
  <c r="BP33" i="162"/>
  <c r="BP30" i="162"/>
  <c r="BP29" i="162"/>
  <c r="BT29" i="162" s="1"/>
  <c r="BP24" i="162"/>
  <c r="BP23" i="162"/>
  <c r="BP22" i="162"/>
  <c r="BT22" i="162" s="1"/>
  <c r="BP21" i="162"/>
  <c r="BT21" i="162" s="1"/>
  <c r="BP16" i="162"/>
  <c r="BP12" i="162"/>
  <c r="BP46" i="162"/>
  <c r="BP45" i="162"/>
  <c r="BT45" i="162" s="1"/>
  <c r="BP44" i="162"/>
  <c r="BP43" i="162"/>
  <c r="BP42" i="162"/>
  <c r="BT42" i="162" s="1"/>
  <c r="BP32" i="162"/>
  <c r="BT32" i="162" s="1"/>
  <c r="BP14" i="162"/>
  <c r="BP31" i="162"/>
  <c r="BP17" i="162"/>
  <c r="BP26" i="162"/>
  <c r="BT26" i="162" s="1"/>
  <c r="BP28" i="162"/>
  <c r="BP41" i="162"/>
  <c r="BP40" i="162"/>
  <c r="BT40" i="162" s="1"/>
  <c r="BP25" i="162"/>
  <c r="BT25" i="162" s="1"/>
  <c r="BP39" i="162"/>
  <c r="BP18" i="162"/>
  <c r="BP38" i="162"/>
  <c r="BP37" i="162"/>
  <c r="BT37" i="162" s="1"/>
  <c r="BP27" i="162"/>
  <c r="BP19" i="162"/>
  <c r="BP36" i="162"/>
  <c r="BT36" i="162" s="1"/>
  <c r="BP15" i="162"/>
  <c r="BT15" i="162" s="1"/>
  <c r="BP35" i="162"/>
  <c r="BP13" i="162"/>
  <c r="BP20" i="162"/>
  <c r="BP10" i="162"/>
  <c r="BT10" i="162" s="1"/>
  <c r="BP34" i="162"/>
  <c r="BP11" i="162"/>
  <c r="BP9" i="162"/>
  <c r="BT9" i="162" s="1"/>
  <c r="BN33" i="162"/>
  <c r="BN30" i="162"/>
  <c r="BN29" i="162"/>
  <c r="BN24" i="162"/>
  <c r="BN23" i="162"/>
  <c r="BN22" i="162"/>
  <c r="BN21" i="162"/>
  <c r="BN16" i="162"/>
  <c r="BN12" i="162"/>
  <c r="BN46" i="162"/>
  <c r="BN45" i="162"/>
  <c r="BN44" i="162"/>
  <c r="BN43" i="162"/>
  <c r="BN42" i="162"/>
  <c r="BN32" i="162"/>
  <c r="BN14" i="162"/>
  <c r="BN31" i="162"/>
  <c r="BN17" i="162"/>
  <c r="BN26" i="162"/>
  <c r="BN28" i="162"/>
  <c r="BN41" i="162"/>
  <c r="BN40" i="162"/>
  <c r="BN25" i="162"/>
  <c r="BN39" i="162"/>
  <c r="BN18" i="162"/>
  <c r="BN38" i="162"/>
  <c r="BN37" i="162"/>
  <c r="BN27" i="162"/>
  <c r="BN19" i="162"/>
  <c r="BN36" i="162"/>
  <c r="BN15" i="162"/>
  <c r="BN35" i="162"/>
  <c r="BN13" i="162"/>
  <c r="BN20" i="162"/>
  <c r="BN10" i="162"/>
  <c r="BN34" i="162"/>
  <c r="BN11" i="162"/>
  <c r="BN9" i="162"/>
  <c r="BM33" i="162"/>
  <c r="BM30" i="162"/>
  <c r="BM29" i="162"/>
  <c r="BM24" i="162"/>
  <c r="BM23" i="162"/>
  <c r="BM22" i="162"/>
  <c r="BM21" i="162"/>
  <c r="BM16" i="162"/>
  <c r="BM12" i="162"/>
  <c r="BM46" i="162"/>
  <c r="BM45" i="162"/>
  <c r="BM44" i="162"/>
  <c r="BM43" i="162"/>
  <c r="BM42" i="162"/>
  <c r="BM32" i="162"/>
  <c r="BM14" i="162"/>
  <c r="BM31" i="162"/>
  <c r="BM17" i="162"/>
  <c r="BM26" i="162"/>
  <c r="BM28" i="162"/>
  <c r="BM41" i="162"/>
  <c r="BM40" i="162"/>
  <c r="BM25" i="162"/>
  <c r="BM39" i="162"/>
  <c r="BM18" i="162"/>
  <c r="BM38" i="162"/>
  <c r="BM37" i="162"/>
  <c r="BM27" i="162"/>
  <c r="BM19" i="162"/>
  <c r="BM36" i="162"/>
  <c r="BM15" i="162"/>
  <c r="BM35" i="162"/>
  <c r="BM13" i="162"/>
  <c r="BM20" i="162"/>
  <c r="BM10" i="162"/>
  <c r="BM34" i="162"/>
  <c r="BM11" i="162"/>
  <c r="BM9" i="162"/>
  <c r="BL33" i="162"/>
  <c r="BL30" i="162"/>
  <c r="BL29" i="162"/>
  <c r="BL24" i="162"/>
  <c r="BL23" i="162"/>
  <c r="BL22" i="162"/>
  <c r="BL21" i="162"/>
  <c r="BL16" i="162"/>
  <c r="BL12" i="162"/>
  <c r="BL46" i="162"/>
  <c r="BL45" i="162"/>
  <c r="BL44" i="162"/>
  <c r="BL43" i="162"/>
  <c r="BL42" i="162"/>
  <c r="BL32" i="162"/>
  <c r="BL14" i="162"/>
  <c r="BL31" i="162"/>
  <c r="BL17" i="162"/>
  <c r="BL26" i="162"/>
  <c r="BL28" i="162"/>
  <c r="BL41" i="162"/>
  <c r="BL40" i="162"/>
  <c r="BL25" i="162"/>
  <c r="BL39" i="162"/>
  <c r="BL18" i="162"/>
  <c r="BL38" i="162"/>
  <c r="BL37" i="162"/>
  <c r="BL27" i="162"/>
  <c r="BL19" i="162"/>
  <c r="BL36" i="162"/>
  <c r="BL15" i="162"/>
  <c r="BL35" i="162"/>
  <c r="BL13" i="162"/>
  <c r="BL20" i="162"/>
  <c r="BL10" i="162"/>
  <c r="BL34" i="162"/>
  <c r="BL11" i="162"/>
  <c r="BL9" i="162"/>
  <c r="BK33" i="162"/>
  <c r="BK30" i="162"/>
  <c r="BK29" i="162"/>
  <c r="BO29" i="162" s="1"/>
  <c r="BK24" i="162"/>
  <c r="BK23" i="162"/>
  <c r="BK22" i="162"/>
  <c r="BO22" i="162" s="1"/>
  <c r="BK21" i="162"/>
  <c r="BK16" i="162"/>
  <c r="BK12" i="162"/>
  <c r="BK46" i="162"/>
  <c r="BK45" i="162"/>
  <c r="BO45" i="162" s="1"/>
  <c r="BK44" i="162"/>
  <c r="BK43" i="162"/>
  <c r="BK42" i="162"/>
  <c r="BO42" i="162" s="1"/>
  <c r="BK32" i="162"/>
  <c r="BK14" i="162"/>
  <c r="BK31" i="162"/>
  <c r="BK17" i="162"/>
  <c r="BK26" i="162"/>
  <c r="BO26" i="162" s="1"/>
  <c r="BK28" i="162"/>
  <c r="BK41" i="162"/>
  <c r="BK40" i="162"/>
  <c r="BO40" i="162" s="1"/>
  <c r="BK25" i="162"/>
  <c r="BK39" i="162"/>
  <c r="BK18" i="162"/>
  <c r="BK38" i="162"/>
  <c r="BK37" i="162"/>
  <c r="BO37" i="162" s="1"/>
  <c r="BK27" i="162"/>
  <c r="BK19" i="162"/>
  <c r="BK36" i="162"/>
  <c r="BO36" i="162" s="1"/>
  <c r="BK15" i="162"/>
  <c r="BO15" i="162" s="1"/>
  <c r="BK35" i="162"/>
  <c r="BK13" i="162"/>
  <c r="BK20" i="162"/>
  <c r="BK10" i="162"/>
  <c r="BO10" i="162" s="1"/>
  <c r="BK34" i="162"/>
  <c r="BK11" i="162"/>
  <c r="BK9" i="162"/>
  <c r="BO9" i="162" s="1"/>
  <c r="BC33" i="162"/>
  <c r="BE33" i="162" s="1"/>
  <c r="BC30" i="162"/>
  <c r="BE30" i="162" s="1"/>
  <c r="BC29" i="162"/>
  <c r="BE29" i="162" s="1"/>
  <c r="BC24" i="162"/>
  <c r="BE24" i="162" s="1"/>
  <c r="BC23" i="162"/>
  <c r="BE23" i="162" s="1"/>
  <c r="BC22" i="162"/>
  <c r="BE22" i="162" s="1"/>
  <c r="BC21" i="162"/>
  <c r="BE21" i="162" s="1"/>
  <c r="BC16" i="162"/>
  <c r="BE16" i="162" s="1"/>
  <c r="BC12" i="162"/>
  <c r="BE12" i="162" s="1"/>
  <c r="BC46" i="162"/>
  <c r="BE46" i="162" s="1"/>
  <c r="BC45" i="162"/>
  <c r="BE45" i="162" s="1"/>
  <c r="BC44" i="162"/>
  <c r="BE44" i="162" s="1"/>
  <c r="BC43" i="162"/>
  <c r="BE43" i="162" s="1"/>
  <c r="BC42" i="162"/>
  <c r="BE42" i="162" s="1"/>
  <c r="BC32" i="162"/>
  <c r="BE32" i="162" s="1"/>
  <c r="BC14" i="162"/>
  <c r="BE14" i="162" s="1"/>
  <c r="BC31" i="162"/>
  <c r="BE31" i="162" s="1"/>
  <c r="BC17" i="162"/>
  <c r="BE17" i="162" s="1"/>
  <c r="BC26" i="162"/>
  <c r="BE26" i="162" s="1"/>
  <c r="BC28" i="162"/>
  <c r="BE28" i="162" s="1"/>
  <c r="BC41" i="162"/>
  <c r="BE41" i="162" s="1"/>
  <c r="BC40" i="162"/>
  <c r="BE40" i="162" s="1"/>
  <c r="BC25" i="162"/>
  <c r="BE25" i="162" s="1"/>
  <c r="BC39" i="162"/>
  <c r="BE39" i="162" s="1"/>
  <c r="BC18" i="162"/>
  <c r="BE18" i="162" s="1"/>
  <c r="BC38" i="162"/>
  <c r="BE38" i="162" s="1"/>
  <c r="BC37" i="162"/>
  <c r="BE37" i="162" s="1"/>
  <c r="BC27" i="162"/>
  <c r="BE27" i="162" s="1"/>
  <c r="BC19" i="162"/>
  <c r="BE19" i="162" s="1"/>
  <c r="BC36" i="162"/>
  <c r="BE36" i="162" s="1"/>
  <c r="BC15" i="162"/>
  <c r="BE15" i="162" s="1"/>
  <c r="BC35" i="162"/>
  <c r="BE35" i="162" s="1"/>
  <c r="BC13" i="162"/>
  <c r="BE13" i="162" s="1"/>
  <c r="BC20" i="162"/>
  <c r="BE20" i="162" s="1"/>
  <c r="BC10" i="162"/>
  <c r="BE10" i="162" s="1"/>
  <c r="BC34" i="162"/>
  <c r="BE34" i="162" s="1"/>
  <c r="BC11" i="162"/>
  <c r="BE11" i="162" s="1"/>
  <c r="BC9" i="162"/>
  <c r="BE9" i="162" s="1"/>
  <c r="CM33" i="142"/>
  <c r="CM32" i="142"/>
  <c r="CM28" i="142"/>
  <c r="CM26" i="142"/>
  <c r="CM25" i="142"/>
  <c r="CM23" i="142"/>
  <c r="CM21" i="142"/>
  <c r="CM17" i="142"/>
  <c r="CM15" i="142"/>
  <c r="CM14" i="142"/>
  <c r="CM12" i="142"/>
  <c r="CM11" i="142"/>
  <c r="CM13" i="142"/>
  <c r="CM9" i="142"/>
  <c r="CM30" i="142"/>
  <c r="CM40" i="142"/>
  <c r="CM39" i="142"/>
  <c r="CM31" i="142"/>
  <c r="CM29" i="142"/>
  <c r="CM27" i="142"/>
  <c r="CM19" i="142"/>
  <c r="CM24" i="142"/>
  <c r="CM38" i="142"/>
  <c r="CM37" i="142"/>
  <c r="CM36" i="142"/>
  <c r="CM22" i="142"/>
  <c r="CM35" i="142"/>
  <c r="CM20" i="142"/>
  <c r="CM18" i="142"/>
  <c r="CM16" i="142"/>
  <c r="CM34" i="142"/>
  <c r="CM10" i="142"/>
  <c r="CL33" i="142"/>
  <c r="CL32" i="142"/>
  <c r="CL28" i="142"/>
  <c r="CL26" i="142"/>
  <c r="CL25" i="142"/>
  <c r="CL23" i="142"/>
  <c r="CL21" i="142"/>
  <c r="CL17" i="142"/>
  <c r="CL15" i="142"/>
  <c r="CL14" i="142"/>
  <c r="CL12" i="142"/>
  <c r="CL11" i="142"/>
  <c r="CL13" i="142"/>
  <c r="CL9" i="142"/>
  <c r="CL30" i="142"/>
  <c r="CL40" i="142"/>
  <c r="CL39" i="142"/>
  <c r="CL31" i="142"/>
  <c r="CL29" i="142"/>
  <c r="CL27" i="142"/>
  <c r="CL19" i="142"/>
  <c r="CL24" i="142"/>
  <c r="CL38" i="142"/>
  <c r="CL37" i="142"/>
  <c r="CL36" i="142"/>
  <c r="CL22" i="142"/>
  <c r="CL35" i="142"/>
  <c r="CL20" i="142"/>
  <c r="CL18" i="142"/>
  <c r="CL16" i="142"/>
  <c r="CL34" i="142"/>
  <c r="CL10" i="142"/>
  <c r="CK33" i="142"/>
  <c r="CK32" i="142"/>
  <c r="CK28" i="142"/>
  <c r="CK26" i="142"/>
  <c r="CK25" i="142"/>
  <c r="CK23" i="142"/>
  <c r="CK21" i="142"/>
  <c r="CK17" i="142"/>
  <c r="CK15" i="142"/>
  <c r="CK14" i="142"/>
  <c r="CK12" i="142"/>
  <c r="CK11" i="142"/>
  <c r="CK13" i="142"/>
  <c r="CK9" i="142"/>
  <c r="CK30" i="142"/>
  <c r="CK40" i="142"/>
  <c r="CK39" i="142"/>
  <c r="CK31" i="142"/>
  <c r="CK29" i="142"/>
  <c r="CK27" i="142"/>
  <c r="CK19" i="142"/>
  <c r="CK24" i="142"/>
  <c r="CK38" i="142"/>
  <c r="CK37" i="142"/>
  <c r="CK36" i="142"/>
  <c r="CK22" i="142"/>
  <c r="CK35" i="142"/>
  <c r="CK20" i="142"/>
  <c r="CK18" i="142"/>
  <c r="CK16" i="142"/>
  <c r="CK34" i="142"/>
  <c r="CK10" i="142"/>
  <c r="CJ33" i="142"/>
  <c r="CN33" i="142" s="1"/>
  <c r="CJ32" i="142"/>
  <c r="CN32" i="142" s="1"/>
  <c r="CJ28" i="142"/>
  <c r="CN28" i="142" s="1"/>
  <c r="CJ26" i="142"/>
  <c r="CN26" i="142" s="1"/>
  <c r="CJ25" i="142"/>
  <c r="CJ23" i="142"/>
  <c r="CN23" i="142" s="1"/>
  <c r="CJ21" i="142"/>
  <c r="CN21" i="142" s="1"/>
  <c r="CJ17" i="142"/>
  <c r="CN17" i="142" s="1"/>
  <c r="CJ15" i="142"/>
  <c r="CN15" i="142" s="1"/>
  <c r="CJ14" i="142"/>
  <c r="CN14" i="142" s="1"/>
  <c r="CJ12" i="142"/>
  <c r="CN12" i="142" s="1"/>
  <c r="CJ11" i="142"/>
  <c r="CN11" i="142" s="1"/>
  <c r="CJ13" i="142"/>
  <c r="CN13" i="142" s="1"/>
  <c r="CJ9" i="142"/>
  <c r="CN9" i="142" s="1"/>
  <c r="CJ30" i="142"/>
  <c r="CN30" i="142" s="1"/>
  <c r="CJ40" i="142"/>
  <c r="CN40" i="142" s="1"/>
  <c r="CJ39" i="142"/>
  <c r="CN39" i="142" s="1"/>
  <c r="CJ31" i="142"/>
  <c r="CN31" i="142" s="1"/>
  <c r="CJ29" i="142"/>
  <c r="CN29" i="142" s="1"/>
  <c r="CJ27" i="142"/>
  <c r="CN27" i="142" s="1"/>
  <c r="CJ19" i="142"/>
  <c r="CN19" i="142" s="1"/>
  <c r="CJ24" i="142"/>
  <c r="CN24" i="142" s="1"/>
  <c r="CJ38" i="142"/>
  <c r="CN38" i="142" s="1"/>
  <c r="CJ37" i="142"/>
  <c r="CN37" i="142" s="1"/>
  <c r="CJ36" i="142"/>
  <c r="CN36" i="142" s="1"/>
  <c r="CJ22" i="142"/>
  <c r="CN22" i="142" s="1"/>
  <c r="CJ35" i="142"/>
  <c r="CN35" i="142" s="1"/>
  <c r="CJ20" i="142"/>
  <c r="CN20" i="142" s="1"/>
  <c r="CJ18" i="142"/>
  <c r="CN18" i="142" s="1"/>
  <c r="CJ16" i="142"/>
  <c r="CN16" i="142" s="1"/>
  <c r="CJ34" i="142"/>
  <c r="CN34" i="142" s="1"/>
  <c r="CJ10" i="142"/>
  <c r="CN10" i="142" s="1"/>
  <c r="CH33" i="142"/>
  <c r="CH32" i="142"/>
  <c r="CH28" i="142"/>
  <c r="CH26" i="142"/>
  <c r="CH25" i="142"/>
  <c r="CH23" i="142"/>
  <c r="CH21" i="142"/>
  <c r="CH17" i="142"/>
  <c r="CH15" i="142"/>
  <c r="CH14" i="142"/>
  <c r="CH12" i="142"/>
  <c r="CH11" i="142"/>
  <c r="CH13" i="142"/>
  <c r="CH9" i="142"/>
  <c r="CH30" i="142"/>
  <c r="CH40" i="142"/>
  <c r="CH39" i="142"/>
  <c r="CH31" i="142"/>
  <c r="CH29" i="142"/>
  <c r="CH27" i="142"/>
  <c r="CH19" i="142"/>
  <c r="CH24" i="142"/>
  <c r="CH38" i="142"/>
  <c r="CH37" i="142"/>
  <c r="CH36" i="142"/>
  <c r="CH22" i="142"/>
  <c r="CH35" i="142"/>
  <c r="CH20" i="142"/>
  <c r="CH18" i="142"/>
  <c r="CH16" i="142"/>
  <c r="CH34" i="142"/>
  <c r="CH10" i="142"/>
  <c r="CG33" i="142"/>
  <c r="CG32" i="142"/>
  <c r="CG28" i="142"/>
  <c r="CG26" i="142"/>
  <c r="CG25" i="142"/>
  <c r="CG23" i="142"/>
  <c r="CG21" i="142"/>
  <c r="CG17" i="142"/>
  <c r="CG15" i="142"/>
  <c r="CG14" i="142"/>
  <c r="CG12" i="142"/>
  <c r="CG11" i="142"/>
  <c r="CG13" i="142"/>
  <c r="CG9" i="142"/>
  <c r="CG30" i="142"/>
  <c r="CG40" i="142"/>
  <c r="CG39" i="142"/>
  <c r="CG31" i="142"/>
  <c r="CG29" i="142"/>
  <c r="CG27" i="142"/>
  <c r="CG19" i="142"/>
  <c r="CG24" i="142"/>
  <c r="CG38" i="142"/>
  <c r="CG37" i="142"/>
  <c r="CG36" i="142"/>
  <c r="CG22" i="142"/>
  <c r="CG35" i="142"/>
  <c r="CG20" i="142"/>
  <c r="CG18" i="142"/>
  <c r="CG16" i="142"/>
  <c r="CG34" i="142"/>
  <c r="CG10" i="142"/>
  <c r="CF33" i="142"/>
  <c r="CF32" i="142"/>
  <c r="CF28" i="142"/>
  <c r="CF26" i="142"/>
  <c r="CF25" i="142"/>
  <c r="CF23" i="142"/>
  <c r="CF21" i="142"/>
  <c r="CF17" i="142"/>
  <c r="CF15" i="142"/>
  <c r="CF14" i="142"/>
  <c r="CF12" i="142"/>
  <c r="CF11" i="142"/>
  <c r="CF13" i="142"/>
  <c r="CF9" i="142"/>
  <c r="CF30" i="142"/>
  <c r="CF40" i="142"/>
  <c r="CF39" i="142"/>
  <c r="CF31" i="142"/>
  <c r="CF29" i="142"/>
  <c r="CF27" i="142"/>
  <c r="CF19" i="142"/>
  <c r="CF24" i="142"/>
  <c r="CF38" i="142"/>
  <c r="CF37" i="142"/>
  <c r="CF36" i="142"/>
  <c r="CF22" i="142"/>
  <c r="CF35" i="142"/>
  <c r="CF20" i="142"/>
  <c r="CF18" i="142"/>
  <c r="CF16" i="142"/>
  <c r="CF34" i="142"/>
  <c r="CF10" i="142"/>
  <c r="CE33" i="142"/>
  <c r="CI33" i="142" s="1"/>
  <c r="CE32" i="142"/>
  <c r="CI32" i="142" s="1"/>
  <c r="CE28" i="142"/>
  <c r="CI28" i="142" s="1"/>
  <c r="CE26" i="142"/>
  <c r="CI26" i="142" s="1"/>
  <c r="CE25" i="142"/>
  <c r="CI25" i="142" s="1"/>
  <c r="CE23" i="142"/>
  <c r="CI23" i="142" s="1"/>
  <c r="CE21" i="142"/>
  <c r="CI21" i="142" s="1"/>
  <c r="CE17" i="142"/>
  <c r="CI17" i="142" s="1"/>
  <c r="CE15" i="142"/>
  <c r="CI15" i="142" s="1"/>
  <c r="CE14" i="142"/>
  <c r="CI14" i="142" s="1"/>
  <c r="CE12" i="142"/>
  <c r="CI12" i="142" s="1"/>
  <c r="CE11" i="142"/>
  <c r="CI11" i="142" s="1"/>
  <c r="CE13" i="142"/>
  <c r="CI13" i="142" s="1"/>
  <c r="CE9" i="142"/>
  <c r="CI9" i="142" s="1"/>
  <c r="CE30" i="142"/>
  <c r="CI30" i="142" s="1"/>
  <c r="CE40" i="142"/>
  <c r="CI40" i="142" s="1"/>
  <c r="CE39" i="142"/>
  <c r="CI39" i="142" s="1"/>
  <c r="CE31" i="142"/>
  <c r="CI31" i="142" s="1"/>
  <c r="CE29" i="142"/>
  <c r="CI29" i="142" s="1"/>
  <c r="CE27" i="142"/>
  <c r="CI27" i="142" s="1"/>
  <c r="CE19" i="142"/>
  <c r="CI19" i="142" s="1"/>
  <c r="CE24" i="142"/>
  <c r="CI24" i="142" s="1"/>
  <c r="CE38" i="142"/>
  <c r="CI38" i="142" s="1"/>
  <c r="CE37" i="142"/>
  <c r="CI37" i="142" s="1"/>
  <c r="CE36" i="142"/>
  <c r="CI36" i="142" s="1"/>
  <c r="CE22" i="142"/>
  <c r="CI22" i="142" s="1"/>
  <c r="CE35" i="142"/>
  <c r="CI35" i="142" s="1"/>
  <c r="CE20" i="142"/>
  <c r="CI20" i="142" s="1"/>
  <c r="CE18" i="142"/>
  <c r="CI18" i="142" s="1"/>
  <c r="CE16" i="142"/>
  <c r="CI16" i="142" s="1"/>
  <c r="CE34" i="142"/>
  <c r="CI34" i="142" s="1"/>
  <c r="CE10" i="142"/>
  <c r="CI10" i="142" s="1"/>
  <c r="CC33" i="142"/>
  <c r="CC32" i="142"/>
  <c r="CC28" i="142"/>
  <c r="CC26" i="142"/>
  <c r="CC25" i="142"/>
  <c r="CC23" i="142"/>
  <c r="CC21" i="142"/>
  <c r="CC17" i="142"/>
  <c r="CC15" i="142"/>
  <c r="CC14" i="142"/>
  <c r="CC12" i="142"/>
  <c r="CC11" i="142"/>
  <c r="CC13" i="142"/>
  <c r="CC9" i="142"/>
  <c r="CC30" i="142"/>
  <c r="CC40" i="142"/>
  <c r="CC39" i="142"/>
  <c r="CC31" i="142"/>
  <c r="CC29" i="142"/>
  <c r="CC27" i="142"/>
  <c r="CC19" i="142"/>
  <c r="CC24" i="142"/>
  <c r="CC38" i="142"/>
  <c r="CC37" i="142"/>
  <c r="CC36" i="142"/>
  <c r="CC22" i="142"/>
  <c r="CC35" i="142"/>
  <c r="CC20" i="142"/>
  <c r="CC18" i="142"/>
  <c r="CC16" i="142"/>
  <c r="CC34" i="142"/>
  <c r="CC10" i="142"/>
  <c r="CB33" i="142"/>
  <c r="CB32" i="142"/>
  <c r="CB28" i="142"/>
  <c r="CB26" i="142"/>
  <c r="CB25" i="142"/>
  <c r="CB23" i="142"/>
  <c r="CB21" i="142"/>
  <c r="CB17" i="142"/>
  <c r="CB15" i="142"/>
  <c r="CB14" i="142"/>
  <c r="CB12" i="142"/>
  <c r="CB11" i="142"/>
  <c r="CB13" i="142"/>
  <c r="CB9" i="142"/>
  <c r="CB30" i="142"/>
  <c r="CB40" i="142"/>
  <c r="CB39" i="142"/>
  <c r="CB31" i="142"/>
  <c r="CB29" i="142"/>
  <c r="CB27" i="142"/>
  <c r="CB19" i="142"/>
  <c r="CB24" i="142"/>
  <c r="CB38" i="142"/>
  <c r="CB37" i="142"/>
  <c r="CB36" i="142"/>
  <c r="CB22" i="142"/>
  <c r="CB35" i="142"/>
  <c r="CB20" i="142"/>
  <c r="CB18" i="142"/>
  <c r="CB16" i="142"/>
  <c r="CB34" i="142"/>
  <c r="CB10" i="142"/>
  <c r="CA33" i="142"/>
  <c r="CA32" i="142"/>
  <c r="CA28" i="142"/>
  <c r="CA26" i="142"/>
  <c r="CA25" i="142"/>
  <c r="CA23" i="142"/>
  <c r="CA21" i="142"/>
  <c r="CA17" i="142"/>
  <c r="CA15" i="142"/>
  <c r="CA14" i="142"/>
  <c r="CA12" i="142"/>
  <c r="CA11" i="142"/>
  <c r="CA13" i="142"/>
  <c r="CA9" i="142"/>
  <c r="CA30" i="142"/>
  <c r="CA40" i="142"/>
  <c r="CA39" i="142"/>
  <c r="CA31" i="142"/>
  <c r="CA29" i="142"/>
  <c r="CA27" i="142"/>
  <c r="CA19" i="142"/>
  <c r="CA24" i="142"/>
  <c r="CA38" i="142"/>
  <c r="CA37" i="142"/>
  <c r="CA36" i="142"/>
  <c r="CA22" i="142"/>
  <c r="CA35" i="142"/>
  <c r="CA20" i="142"/>
  <c r="CA18" i="142"/>
  <c r="CA16" i="142"/>
  <c r="CA34" i="142"/>
  <c r="CA10" i="142"/>
  <c r="BZ33" i="142"/>
  <c r="CD33" i="142" s="1"/>
  <c r="BZ32" i="142"/>
  <c r="CD32" i="142" s="1"/>
  <c r="BZ28" i="142"/>
  <c r="CD28" i="142" s="1"/>
  <c r="BZ26" i="142"/>
  <c r="CD26" i="142" s="1"/>
  <c r="BZ25" i="142"/>
  <c r="CD25" i="142" s="1"/>
  <c r="BZ23" i="142"/>
  <c r="CD23" i="142" s="1"/>
  <c r="BZ21" i="142"/>
  <c r="CD21" i="142" s="1"/>
  <c r="BZ17" i="142"/>
  <c r="CD17" i="142" s="1"/>
  <c r="BZ15" i="142"/>
  <c r="CD15" i="142" s="1"/>
  <c r="BZ14" i="142"/>
  <c r="CD14" i="142" s="1"/>
  <c r="BZ12" i="142"/>
  <c r="CD12" i="142" s="1"/>
  <c r="BZ11" i="142"/>
  <c r="CD11" i="142" s="1"/>
  <c r="BZ13" i="142"/>
  <c r="CD13" i="142" s="1"/>
  <c r="BZ9" i="142"/>
  <c r="CD9" i="142" s="1"/>
  <c r="BZ30" i="142"/>
  <c r="CD30" i="142" s="1"/>
  <c r="BZ40" i="142"/>
  <c r="BZ39" i="142"/>
  <c r="CD39" i="142" s="1"/>
  <c r="BZ31" i="142"/>
  <c r="CD31" i="142" s="1"/>
  <c r="BZ29" i="142"/>
  <c r="CD29" i="142" s="1"/>
  <c r="BZ27" i="142"/>
  <c r="CD27" i="142" s="1"/>
  <c r="BZ19" i="142"/>
  <c r="CD19" i="142" s="1"/>
  <c r="BZ24" i="142"/>
  <c r="CD24" i="142" s="1"/>
  <c r="BZ38" i="142"/>
  <c r="CD38" i="142" s="1"/>
  <c r="BZ37" i="142"/>
  <c r="CD37" i="142" s="1"/>
  <c r="BZ36" i="142"/>
  <c r="CD36" i="142" s="1"/>
  <c r="BZ22" i="142"/>
  <c r="CD22" i="142" s="1"/>
  <c r="BZ35" i="142"/>
  <c r="CD35" i="142" s="1"/>
  <c r="BZ20" i="142"/>
  <c r="BZ18" i="142"/>
  <c r="CD18" i="142" s="1"/>
  <c r="BZ16" i="142"/>
  <c r="CD16" i="142" s="1"/>
  <c r="BZ34" i="142"/>
  <c r="CD34" i="142" s="1"/>
  <c r="BZ10" i="142"/>
  <c r="CD10" i="142" s="1"/>
  <c r="BX33" i="142"/>
  <c r="BX32" i="142"/>
  <c r="BX28" i="142"/>
  <c r="BX26" i="142"/>
  <c r="BX25" i="142"/>
  <c r="BX23" i="142"/>
  <c r="BX21" i="142"/>
  <c r="BX17" i="142"/>
  <c r="BX15" i="142"/>
  <c r="BX14" i="142"/>
  <c r="BX12" i="142"/>
  <c r="BX11" i="142"/>
  <c r="BX13" i="142"/>
  <c r="BX9" i="142"/>
  <c r="BX30" i="142"/>
  <c r="BX40" i="142"/>
  <c r="BX39" i="142"/>
  <c r="BX31" i="142"/>
  <c r="BX29" i="142"/>
  <c r="BX27" i="142"/>
  <c r="BX19" i="142"/>
  <c r="BX24" i="142"/>
  <c r="BX38" i="142"/>
  <c r="BX37" i="142"/>
  <c r="BX36" i="142"/>
  <c r="BX22" i="142"/>
  <c r="BX35" i="142"/>
  <c r="BX20" i="142"/>
  <c r="BX18" i="142"/>
  <c r="BX16" i="142"/>
  <c r="BX34" i="142"/>
  <c r="BX10" i="142"/>
  <c r="BW33" i="142"/>
  <c r="BW32" i="142"/>
  <c r="BW28" i="142"/>
  <c r="BW26" i="142"/>
  <c r="BW25" i="142"/>
  <c r="BW23" i="142"/>
  <c r="BW21" i="142"/>
  <c r="BW17" i="142"/>
  <c r="BW15" i="142"/>
  <c r="BW14" i="142"/>
  <c r="BW12" i="142"/>
  <c r="BW11" i="142"/>
  <c r="BW13" i="142"/>
  <c r="BW9" i="142"/>
  <c r="BW30" i="142"/>
  <c r="BW40" i="142"/>
  <c r="BW39" i="142"/>
  <c r="BW31" i="142"/>
  <c r="BW29" i="142"/>
  <c r="BW27" i="142"/>
  <c r="BW19" i="142"/>
  <c r="BW24" i="142"/>
  <c r="BW38" i="142"/>
  <c r="BW37" i="142"/>
  <c r="BW36" i="142"/>
  <c r="BW22" i="142"/>
  <c r="BW35" i="142"/>
  <c r="BW20" i="142"/>
  <c r="BW18" i="142"/>
  <c r="BW16" i="142"/>
  <c r="BW34" i="142"/>
  <c r="BW10" i="142"/>
  <c r="BV33" i="142"/>
  <c r="BV32" i="142"/>
  <c r="BV28" i="142"/>
  <c r="BV26" i="142"/>
  <c r="BV25" i="142"/>
  <c r="BV23" i="142"/>
  <c r="BV21" i="142"/>
  <c r="BV17" i="142"/>
  <c r="BV15" i="142"/>
  <c r="BV14" i="142"/>
  <c r="BV12" i="142"/>
  <c r="BV11" i="142"/>
  <c r="BV13" i="142"/>
  <c r="BV9" i="142"/>
  <c r="BV30" i="142"/>
  <c r="BV40" i="142"/>
  <c r="BV39" i="142"/>
  <c r="BV31" i="142"/>
  <c r="BV29" i="142"/>
  <c r="BV27" i="142"/>
  <c r="BV19" i="142"/>
  <c r="BV24" i="142"/>
  <c r="BV38" i="142"/>
  <c r="BV37" i="142"/>
  <c r="BV36" i="142"/>
  <c r="BV22" i="142"/>
  <c r="BV35" i="142"/>
  <c r="BV20" i="142"/>
  <c r="BV18" i="142"/>
  <c r="BV16" i="142"/>
  <c r="BV34" i="142"/>
  <c r="BV10" i="142"/>
  <c r="BU33" i="142"/>
  <c r="BY33" i="142" s="1"/>
  <c r="BU32" i="142"/>
  <c r="BY32" i="142" s="1"/>
  <c r="BU28" i="142"/>
  <c r="BY28" i="142" s="1"/>
  <c r="BU26" i="142"/>
  <c r="BY26" i="142" s="1"/>
  <c r="BU25" i="142"/>
  <c r="BY25" i="142" s="1"/>
  <c r="BU23" i="142"/>
  <c r="BY23" i="142" s="1"/>
  <c r="BU21" i="142"/>
  <c r="BY21" i="142" s="1"/>
  <c r="BU17" i="142"/>
  <c r="BY17" i="142" s="1"/>
  <c r="BU15" i="142"/>
  <c r="BY15" i="142" s="1"/>
  <c r="BU14" i="142"/>
  <c r="BY14" i="142" s="1"/>
  <c r="BU12" i="142"/>
  <c r="BY12" i="142" s="1"/>
  <c r="BU11" i="142"/>
  <c r="BY11" i="142" s="1"/>
  <c r="BU13" i="142"/>
  <c r="BY13" i="142" s="1"/>
  <c r="BU9" i="142"/>
  <c r="BY9" i="142" s="1"/>
  <c r="BU30" i="142"/>
  <c r="BY30" i="142" s="1"/>
  <c r="BU40" i="142"/>
  <c r="BY40" i="142" s="1"/>
  <c r="BU39" i="142"/>
  <c r="BY39" i="142" s="1"/>
  <c r="BU31" i="142"/>
  <c r="BY31" i="142" s="1"/>
  <c r="BU29" i="142"/>
  <c r="BY29" i="142" s="1"/>
  <c r="BU27" i="142"/>
  <c r="BY27" i="142" s="1"/>
  <c r="BU19" i="142"/>
  <c r="BY19" i="142" s="1"/>
  <c r="BU24" i="142"/>
  <c r="BY24" i="142" s="1"/>
  <c r="BU38" i="142"/>
  <c r="BY38" i="142" s="1"/>
  <c r="BU37" i="142"/>
  <c r="BY37" i="142" s="1"/>
  <c r="BU36" i="142"/>
  <c r="BY36" i="142" s="1"/>
  <c r="BU22" i="142"/>
  <c r="BY22" i="142" s="1"/>
  <c r="BU35" i="142"/>
  <c r="BY35" i="142" s="1"/>
  <c r="BU20" i="142"/>
  <c r="BY20" i="142" s="1"/>
  <c r="BU18" i="142"/>
  <c r="BY18" i="142" s="1"/>
  <c r="BU16" i="142"/>
  <c r="BY16" i="142" s="1"/>
  <c r="BU34" i="142"/>
  <c r="BY34" i="142" s="1"/>
  <c r="BU10" i="142"/>
  <c r="BY10" i="142" s="1"/>
  <c r="BS33" i="142"/>
  <c r="BS32" i="142"/>
  <c r="BS28" i="142"/>
  <c r="BS26" i="142"/>
  <c r="BS25" i="142"/>
  <c r="BS23" i="142"/>
  <c r="BS21" i="142"/>
  <c r="BS17" i="142"/>
  <c r="BS15" i="142"/>
  <c r="BS14" i="142"/>
  <c r="BS12" i="142"/>
  <c r="BS11" i="142"/>
  <c r="BS13" i="142"/>
  <c r="BS9" i="142"/>
  <c r="BS30" i="142"/>
  <c r="BS40" i="142"/>
  <c r="BS39" i="142"/>
  <c r="BS31" i="142"/>
  <c r="BS29" i="142"/>
  <c r="BS27" i="142"/>
  <c r="BS19" i="142"/>
  <c r="BS24" i="142"/>
  <c r="BS38" i="142"/>
  <c r="BS37" i="142"/>
  <c r="BS36" i="142"/>
  <c r="BS22" i="142"/>
  <c r="BS35" i="142"/>
  <c r="BS20" i="142"/>
  <c r="BS18" i="142"/>
  <c r="BS16" i="142"/>
  <c r="BS34" i="142"/>
  <c r="BS10" i="142"/>
  <c r="BR33" i="142"/>
  <c r="BR32" i="142"/>
  <c r="BR28" i="142"/>
  <c r="BR26" i="142"/>
  <c r="BR25" i="142"/>
  <c r="BR23" i="142"/>
  <c r="BR21" i="142"/>
  <c r="BR17" i="142"/>
  <c r="BR15" i="142"/>
  <c r="BR14" i="142"/>
  <c r="BR12" i="142"/>
  <c r="BR11" i="142"/>
  <c r="BR13" i="142"/>
  <c r="BR9" i="142"/>
  <c r="BR30" i="142"/>
  <c r="BR40" i="142"/>
  <c r="BR39" i="142"/>
  <c r="BR31" i="142"/>
  <c r="BR29" i="142"/>
  <c r="BR27" i="142"/>
  <c r="BR19" i="142"/>
  <c r="BR24" i="142"/>
  <c r="BR38" i="142"/>
  <c r="BR37" i="142"/>
  <c r="BR36" i="142"/>
  <c r="BR22" i="142"/>
  <c r="BR35" i="142"/>
  <c r="BR20" i="142"/>
  <c r="BR18" i="142"/>
  <c r="BR16" i="142"/>
  <c r="BR34" i="142"/>
  <c r="BR10" i="142"/>
  <c r="BQ33" i="142"/>
  <c r="BQ32" i="142"/>
  <c r="BQ28" i="142"/>
  <c r="BQ26" i="142"/>
  <c r="BQ25" i="142"/>
  <c r="BQ23" i="142"/>
  <c r="BQ21" i="142"/>
  <c r="BQ17" i="142"/>
  <c r="BQ15" i="142"/>
  <c r="BQ14" i="142"/>
  <c r="BQ12" i="142"/>
  <c r="BQ11" i="142"/>
  <c r="BQ13" i="142"/>
  <c r="BQ9" i="142"/>
  <c r="BQ30" i="142"/>
  <c r="BQ40" i="142"/>
  <c r="BQ39" i="142"/>
  <c r="BQ31" i="142"/>
  <c r="BQ29" i="142"/>
  <c r="BQ27" i="142"/>
  <c r="BQ19" i="142"/>
  <c r="BQ24" i="142"/>
  <c r="BQ38" i="142"/>
  <c r="BQ37" i="142"/>
  <c r="BQ36" i="142"/>
  <c r="BQ22" i="142"/>
  <c r="BQ35" i="142"/>
  <c r="BQ20" i="142"/>
  <c r="BQ18" i="142"/>
  <c r="BQ16" i="142"/>
  <c r="BQ34" i="142"/>
  <c r="BQ10" i="142"/>
  <c r="BP33" i="142"/>
  <c r="BT33" i="142" s="1"/>
  <c r="BP32" i="142"/>
  <c r="BT32" i="142" s="1"/>
  <c r="BP28" i="142"/>
  <c r="BT28" i="142" s="1"/>
  <c r="BP26" i="142"/>
  <c r="BT26" i="142" s="1"/>
  <c r="BP25" i="142"/>
  <c r="BT25" i="142" s="1"/>
  <c r="BP23" i="142"/>
  <c r="BT23" i="142" s="1"/>
  <c r="BP21" i="142"/>
  <c r="BT21" i="142" s="1"/>
  <c r="BP17" i="142"/>
  <c r="BT17" i="142" s="1"/>
  <c r="BP15" i="142"/>
  <c r="BT15" i="142" s="1"/>
  <c r="BP14" i="142"/>
  <c r="BT14" i="142" s="1"/>
  <c r="BP12" i="142"/>
  <c r="BT12" i="142" s="1"/>
  <c r="BP11" i="142"/>
  <c r="BT11" i="142" s="1"/>
  <c r="BP13" i="142"/>
  <c r="BT13" i="142" s="1"/>
  <c r="BP9" i="142"/>
  <c r="BT9" i="142" s="1"/>
  <c r="BP30" i="142"/>
  <c r="BT30" i="142" s="1"/>
  <c r="BP40" i="142"/>
  <c r="BT40" i="142" s="1"/>
  <c r="BP39" i="142"/>
  <c r="BT39" i="142" s="1"/>
  <c r="BP31" i="142"/>
  <c r="BT31" i="142" s="1"/>
  <c r="BP29" i="142"/>
  <c r="BT29" i="142" s="1"/>
  <c r="BP27" i="142"/>
  <c r="BT27" i="142" s="1"/>
  <c r="BP19" i="142"/>
  <c r="BT19" i="142" s="1"/>
  <c r="BP24" i="142"/>
  <c r="BT24" i="142" s="1"/>
  <c r="BP38" i="142"/>
  <c r="BT38" i="142" s="1"/>
  <c r="BP37" i="142"/>
  <c r="BT37" i="142" s="1"/>
  <c r="BP36" i="142"/>
  <c r="BT36" i="142" s="1"/>
  <c r="BP22" i="142"/>
  <c r="BT22" i="142" s="1"/>
  <c r="BP35" i="142"/>
  <c r="BT35" i="142" s="1"/>
  <c r="BP20" i="142"/>
  <c r="BT20" i="142" s="1"/>
  <c r="BP18" i="142"/>
  <c r="BT18" i="142" s="1"/>
  <c r="BP16" i="142"/>
  <c r="BT16" i="142" s="1"/>
  <c r="BP34" i="142"/>
  <c r="BT34" i="142" s="1"/>
  <c r="BP10" i="142"/>
  <c r="BT10" i="142" s="1"/>
  <c r="BN33" i="142"/>
  <c r="BN32" i="142"/>
  <c r="BN28" i="142"/>
  <c r="BN26" i="142"/>
  <c r="BN25" i="142"/>
  <c r="BN23" i="142"/>
  <c r="BN21" i="142"/>
  <c r="BN17" i="142"/>
  <c r="BN15" i="142"/>
  <c r="BN14" i="142"/>
  <c r="BN12" i="142"/>
  <c r="BN11" i="142"/>
  <c r="BN13" i="142"/>
  <c r="BN9" i="142"/>
  <c r="BN30" i="142"/>
  <c r="BN40" i="142"/>
  <c r="BN39" i="142"/>
  <c r="BN31" i="142"/>
  <c r="BN29" i="142"/>
  <c r="BN27" i="142"/>
  <c r="BN19" i="142"/>
  <c r="BN24" i="142"/>
  <c r="BN38" i="142"/>
  <c r="BN37" i="142"/>
  <c r="BN36" i="142"/>
  <c r="BN22" i="142"/>
  <c r="BN35" i="142"/>
  <c r="BN20" i="142"/>
  <c r="BN18" i="142"/>
  <c r="BN16" i="142"/>
  <c r="BN34" i="142"/>
  <c r="BN10" i="142"/>
  <c r="BM33" i="142"/>
  <c r="BM32" i="142"/>
  <c r="BM28" i="142"/>
  <c r="BM26" i="142"/>
  <c r="BM25" i="142"/>
  <c r="BM23" i="142"/>
  <c r="BM21" i="142"/>
  <c r="BM17" i="142"/>
  <c r="BM15" i="142"/>
  <c r="BM14" i="142"/>
  <c r="BM12" i="142"/>
  <c r="BM11" i="142"/>
  <c r="BM13" i="142"/>
  <c r="BM9" i="142"/>
  <c r="BM30" i="142"/>
  <c r="BM40" i="142"/>
  <c r="BM39" i="142"/>
  <c r="BM31" i="142"/>
  <c r="BM29" i="142"/>
  <c r="BM27" i="142"/>
  <c r="BM19" i="142"/>
  <c r="BM24" i="142"/>
  <c r="BM38" i="142"/>
  <c r="BM37" i="142"/>
  <c r="BM36" i="142"/>
  <c r="BM22" i="142"/>
  <c r="BM35" i="142"/>
  <c r="BM20" i="142"/>
  <c r="BM18" i="142"/>
  <c r="BM16" i="142"/>
  <c r="BM34" i="142"/>
  <c r="BM10" i="142"/>
  <c r="BL33" i="142"/>
  <c r="BL32" i="142"/>
  <c r="BL28" i="142"/>
  <c r="BL26" i="142"/>
  <c r="BL25" i="142"/>
  <c r="BL23" i="142"/>
  <c r="BL21" i="142"/>
  <c r="BL17" i="142"/>
  <c r="BL15" i="142"/>
  <c r="BL14" i="142"/>
  <c r="BL12" i="142"/>
  <c r="BL11" i="142"/>
  <c r="BL13" i="142"/>
  <c r="BL9" i="142"/>
  <c r="BL30" i="142"/>
  <c r="BL40" i="142"/>
  <c r="BL39" i="142"/>
  <c r="BL31" i="142"/>
  <c r="BL29" i="142"/>
  <c r="BL27" i="142"/>
  <c r="BL19" i="142"/>
  <c r="BL24" i="142"/>
  <c r="BL38" i="142"/>
  <c r="BL37" i="142"/>
  <c r="BL36" i="142"/>
  <c r="BL22" i="142"/>
  <c r="BL35" i="142"/>
  <c r="BL20" i="142"/>
  <c r="BL18" i="142"/>
  <c r="BL16" i="142"/>
  <c r="BL34" i="142"/>
  <c r="BL10" i="142"/>
  <c r="BK33" i="142"/>
  <c r="BO33" i="142" s="1"/>
  <c r="BK32" i="142"/>
  <c r="BO32" i="142" s="1"/>
  <c r="BK28" i="142"/>
  <c r="BO28" i="142" s="1"/>
  <c r="BK26" i="142"/>
  <c r="BO26" i="142" s="1"/>
  <c r="BK25" i="142"/>
  <c r="BO25" i="142" s="1"/>
  <c r="BK23" i="142"/>
  <c r="BO23" i="142" s="1"/>
  <c r="BK21" i="142"/>
  <c r="BO21" i="142" s="1"/>
  <c r="BK17" i="142"/>
  <c r="BO17" i="142" s="1"/>
  <c r="BK15" i="142"/>
  <c r="BO15" i="142" s="1"/>
  <c r="BK14" i="142"/>
  <c r="BO14" i="142" s="1"/>
  <c r="BK12" i="142"/>
  <c r="BO12" i="142" s="1"/>
  <c r="BK11" i="142"/>
  <c r="BO11" i="142" s="1"/>
  <c r="BK13" i="142"/>
  <c r="BO13" i="142" s="1"/>
  <c r="BK9" i="142"/>
  <c r="BO9" i="142" s="1"/>
  <c r="BK30" i="142"/>
  <c r="BO30" i="142" s="1"/>
  <c r="BK40" i="142"/>
  <c r="BO40" i="142" s="1"/>
  <c r="BK39" i="142"/>
  <c r="BO39" i="142" s="1"/>
  <c r="BK31" i="142"/>
  <c r="BO31" i="142" s="1"/>
  <c r="BK29" i="142"/>
  <c r="BO29" i="142" s="1"/>
  <c r="BK27" i="142"/>
  <c r="BO27" i="142" s="1"/>
  <c r="BK19" i="142"/>
  <c r="BO19" i="142" s="1"/>
  <c r="BK24" i="142"/>
  <c r="BO24" i="142" s="1"/>
  <c r="BK38" i="142"/>
  <c r="BO38" i="142" s="1"/>
  <c r="BK37" i="142"/>
  <c r="BO37" i="142" s="1"/>
  <c r="BK36" i="142"/>
  <c r="BO36" i="142" s="1"/>
  <c r="BK22" i="142"/>
  <c r="BO22" i="142" s="1"/>
  <c r="BK35" i="142"/>
  <c r="BO35" i="142" s="1"/>
  <c r="BK20" i="142"/>
  <c r="BO20" i="142" s="1"/>
  <c r="BK18" i="142"/>
  <c r="BO18" i="142" s="1"/>
  <c r="BK16" i="142"/>
  <c r="BO16" i="142" s="1"/>
  <c r="BK34" i="142"/>
  <c r="BO34" i="142" s="1"/>
  <c r="BK10" i="142"/>
  <c r="BO10" i="142" s="1"/>
  <c r="BC33" i="142"/>
  <c r="BE33" i="142" s="1"/>
  <c r="BC32" i="142"/>
  <c r="BE32" i="142" s="1"/>
  <c r="BC28" i="142"/>
  <c r="BE28" i="142" s="1"/>
  <c r="BC26" i="142"/>
  <c r="BE26" i="142" s="1"/>
  <c r="BC25" i="142"/>
  <c r="BE25" i="142" s="1"/>
  <c r="BC23" i="142"/>
  <c r="BE23" i="142" s="1"/>
  <c r="BC21" i="142"/>
  <c r="BE21" i="142" s="1"/>
  <c r="BC17" i="142"/>
  <c r="BE17" i="142" s="1"/>
  <c r="BC15" i="142"/>
  <c r="BE15" i="142" s="1"/>
  <c r="BC14" i="142"/>
  <c r="BE14" i="142" s="1"/>
  <c r="BC12" i="142"/>
  <c r="BE12" i="142" s="1"/>
  <c r="BC11" i="142"/>
  <c r="BE11" i="142" s="1"/>
  <c r="BC13" i="142"/>
  <c r="BE13" i="142" s="1"/>
  <c r="BC9" i="142"/>
  <c r="BE9" i="142" s="1"/>
  <c r="BC30" i="142"/>
  <c r="BE30" i="142" s="1"/>
  <c r="BC40" i="142"/>
  <c r="BE40" i="142" s="1"/>
  <c r="BC39" i="142"/>
  <c r="BE39" i="142" s="1"/>
  <c r="BC31" i="142"/>
  <c r="BE31" i="142" s="1"/>
  <c r="BC29" i="142"/>
  <c r="BE29" i="142" s="1"/>
  <c r="BC27" i="142"/>
  <c r="BE27" i="142" s="1"/>
  <c r="BC19" i="142"/>
  <c r="BE19" i="142" s="1"/>
  <c r="BC24" i="142"/>
  <c r="BE24" i="142" s="1"/>
  <c r="BC38" i="142"/>
  <c r="BE38" i="142" s="1"/>
  <c r="BC37" i="142"/>
  <c r="BE37" i="142" s="1"/>
  <c r="BC36" i="142"/>
  <c r="BE36" i="142" s="1"/>
  <c r="BC22" i="142"/>
  <c r="BE22" i="142" s="1"/>
  <c r="BC35" i="142"/>
  <c r="BE35" i="142" s="1"/>
  <c r="BC20" i="142"/>
  <c r="BE20" i="142" s="1"/>
  <c r="BC18" i="142"/>
  <c r="BE18" i="142" s="1"/>
  <c r="BC16" i="142"/>
  <c r="BE16" i="142" s="1"/>
  <c r="BC34" i="142"/>
  <c r="BE34" i="142" s="1"/>
  <c r="BC10" i="142"/>
  <c r="BE10" i="142" s="1"/>
  <c r="CM17" i="163"/>
  <c r="CM16" i="163"/>
  <c r="CM15" i="163"/>
  <c r="CM12" i="163"/>
  <c r="CM10" i="163"/>
  <c r="CM21" i="163"/>
  <c r="CM11" i="163"/>
  <c r="CM20" i="163"/>
  <c r="CM18" i="163"/>
  <c r="CM9" i="163"/>
  <c r="CM19" i="163"/>
  <c r="CM14" i="163"/>
  <c r="CM13" i="163"/>
  <c r="CL17" i="163"/>
  <c r="CL16" i="163"/>
  <c r="CL15" i="163"/>
  <c r="CN15" i="163" s="1"/>
  <c r="CL12" i="163"/>
  <c r="CL10" i="163"/>
  <c r="CL21" i="163"/>
  <c r="CL11" i="163"/>
  <c r="CL20" i="163"/>
  <c r="CL18" i="163"/>
  <c r="CL9" i="163"/>
  <c r="CL19" i="163"/>
  <c r="CN19" i="163" s="1"/>
  <c r="CL14" i="163"/>
  <c r="CL13" i="163"/>
  <c r="CK17" i="163"/>
  <c r="CK16" i="163"/>
  <c r="CK15" i="163"/>
  <c r="CK12" i="163"/>
  <c r="CK10" i="163"/>
  <c r="CK21" i="163"/>
  <c r="CK11" i="163"/>
  <c r="CK20" i="163"/>
  <c r="CK18" i="163"/>
  <c r="CK9" i="163"/>
  <c r="CK19" i="163"/>
  <c r="CK14" i="163"/>
  <c r="CK13" i="163"/>
  <c r="CJ17" i="163"/>
  <c r="CJ16" i="163"/>
  <c r="CJ15" i="163"/>
  <c r="CJ12" i="163"/>
  <c r="CJ10" i="163"/>
  <c r="CN10" i="163" s="1"/>
  <c r="CJ21" i="163"/>
  <c r="CN21" i="163" s="1"/>
  <c r="CJ11" i="163"/>
  <c r="CJ20" i="163"/>
  <c r="CJ18" i="163"/>
  <c r="CJ9" i="163"/>
  <c r="CJ19" i="163"/>
  <c r="CJ14" i="163"/>
  <c r="CJ13" i="163"/>
  <c r="CN13" i="163" s="1"/>
  <c r="CH17" i="163"/>
  <c r="CH16" i="163"/>
  <c r="CH15" i="163"/>
  <c r="CH12" i="163"/>
  <c r="CH10" i="163"/>
  <c r="CH21" i="163"/>
  <c r="CH11" i="163"/>
  <c r="CH20" i="163"/>
  <c r="CH18" i="163"/>
  <c r="CH9" i="163"/>
  <c r="CH19" i="163"/>
  <c r="CH14" i="163"/>
  <c r="CH13" i="163"/>
  <c r="CG17" i="163"/>
  <c r="CG16" i="163"/>
  <c r="CG15" i="163"/>
  <c r="CG12" i="163"/>
  <c r="CG10" i="163"/>
  <c r="CG21" i="163"/>
  <c r="CG11" i="163"/>
  <c r="CG20" i="163"/>
  <c r="CG18" i="163"/>
  <c r="CG9" i="163"/>
  <c r="CG19" i="163"/>
  <c r="CG14" i="163"/>
  <c r="CG13" i="163"/>
  <c r="CF17" i="163"/>
  <c r="CF16" i="163"/>
  <c r="CF15" i="163"/>
  <c r="CF12" i="163"/>
  <c r="CF10" i="163"/>
  <c r="CF21" i="163"/>
  <c r="CF11" i="163"/>
  <c r="CF20" i="163"/>
  <c r="CF18" i="163"/>
  <c r="CF9" i="163"/>
  <c r="CF19" i="163"/>
  <c r="CF14" i="163"/>
  <c r="CF13" i="163"/>
  <c r="CE17" i="163"/>
  <c r="CI17" i="163" s="1"/>
  <c r="CE16" i="163"/>
  <c r="CI16" i="163" s="1"/>
  <c r="CE15" i="163"/>
  <c r="CE12" i="163"/>
  <c r="CE10" i="163"/>
  <c r="CI10" i="163" s="1"/>
  <c r="CE21" i="163"/>
  <c r="CE11" i="163"/>
  <c r="CE20" i="163"/>
  <c r="CE18" i="163"/>
  <c r="CI18" i="163" s="1"/>
  <c r="CE9" i="163"/>
  <c r="CI9" i="163" s="1"/>
  <c r="CE19" i="163"/>
  <c r="CE14" i="163"/>
  <c r="CE13" i="163"/>
  <c r="CI13" i="163" s="1"/>
  <c r="CC17" i="163"/>
  <c r="CC16" i="163"/>
  <c r="CC15" i="163"/>
  <c r="CC12" i="163"/>
  <c r="CC10" i="163"/>
  <c r="CC21" i="163"/>
  <c r="CC11" i="163"/>
  <c r="CC20" i="163"/>
  <c r="CC18" i="163"/>
  <c r="CC9" i="163"/>
  <c r="CC19" i="163"/>
  <c r="CC14" i="163"/>
  <c r="CC13" i="163"/>
  <c r="CB17" i="163"/>
  <c r="CB16" i="163"/>
  <c r="CB15" i="163"/>
  <c r="CB12" i="163"/>
  <c r="CB10" i="163"/>
  <c r="CB21" i="163"/>
  <c r="CB11" i="163"/>
  <c r="CB20" i="163"/>
  <c r="CB18" i="163"/>
  <c r="CB9" i="163"/>
  <c r="CB19" i="163"/>
  <c r="CB14" i="163"/>
  <c r="CB13" i="163"/>
  <c r="CA17" i="163"/>
  <c r="CA16" i="163"/>
  <c r="CA15" i="163"/>
  <c r="CA12" i="163"/>
  <c r="CA10" i="163"/>
  <c r="CA21" i="163"/>
  <c r="CA11" i="163"/>
  <c r="CA20" i="163"/>
  <c r="CA18" i="163"/>
  <c r="CA9" i="163"/>
  <c r="CA19" i="163"/>
  <c r="CA14" i="163"/>
  <c r="CA13" i="163"/>
  <c r="BZ17" i="163"/>
  <c r="CD17" i="163" s="1"/>
  <c r="BZ16" i="163"/>
  <c r="BZ15" i="163"/>
  <c r="BZ12" i="163"/>
  <c r="BZ10" i="163"/>
  <c r="BZ21" i="163"/>
  <c r="BZ11" i="163"/>
  <c r="BZ20" i="163"/>
  <c r="CD20" i="163" s="1"/>
  <c r="BZ18" i="163"/>
  <c r="CD18" i="163" s="1"/>
  <c r="BZ9" i="163"/>
  <c r="BZ19" i="163"/>
  <c r="BZ14" i="163"/>
  <c r="BZ13" i="163"/>
  <c r="BX17" i="163"/>
  <c r="BX16" i="163"/>
  <c r="BX15" i="163"/>
  <c r="BX12" i="163"/>
  <c r="BX10" i="163"/>
  <c r="BX21" i="163"/>
  <c r="BX11" i="163"/>
  <c r="BX20" i="163"/>
  <c r="BX18" i="163"/>
  <c r="BX9" i="163"/>
  <c r="BX19" i="163"/>
  <c r="BX14" i="163"/>
  <c r="BX13" i="163"/>
  <c r="BW17" i="163"/>
  <c r="BW16" i="163"/>
  <c r="BW15" i="163"/>
  <c r="BW12" i="163"/>
  <c r="BW10" i="163"/>
  <c r="BW21" i="163"/>
  <c r="BY21" i="163" s="1"/>
  <c r="BW11" i="163"/>
  <c r="BW20" i="163"/>
  <c r="BW18" i="163"/>
  <c r="BW9" i="163"/>
  <c r="BW19" i="163"/>
  <c r="BW14" i="163"/>
  <c r="BW13" i="163"/>
  <c r="BV17" i="163"/>
  <c r="BV16" i="163"/>
  <c r="BV15" i="163"/>
  <c r="BV12" i="163"/>
  <c r="BV10" i="163"/>
  <c r="BV21" i="163"/>
  <c r="BV11" i="163"/>
  <c r="BV20" i="163"/>
  <c r="BV18" i="163"/>
  <c r="BV9" i="163"/>
  <c r="BV19" i="163"/>
  <c r="BV14" i="163"/>
  <c r="BV13" i="163"/>
  <c r="BU17" i="163"/>
  <c r="BY17" i="163" s="1"/>
  <c r="BU16" i="163"/>
  <c r="BU15" i="163"/>
  <c r="BY15" i="163" s="1"/>
  <c r="BU12" i="163"/>
  <c r="BY12" i="163" s="1"/>
  <c r="BU10" i="163"/>
  <c r="BU21" i="163"/>
  <c r="BU11" i="163"/>
  <c r="BU20" i="163"/>
  <c r="BY20" i="163" s="1"/>
  <c r="BU18" i="163"/>
  <c r="BY18" i="163" s="1"/>
  <c r="BU9" i="163"/>
  <c r="BU19" i="163"/>
  <c r="BY19" i="163" s="1"/>
  <c r="BU14" i="163"/>
  <c r="BY14" i="163" s="1"/>
  <c r="BU13" i="163"/>
  <c r="BS17" i="163"/>
  <c r="BS16" i="163"/>
  <c r="BS15" i="163"/>
  <c r="BS12" i="163"/>
  <c r="BS10" i="163"/>
  <c r="BS21" i="163"/>
  <c r="BS11" i="163"/>
  <c r="BS20" i="163"/>
  <c r="BS18" i="163"/>
  <c r="BS9" i="163"/>
  <c r="BS19" i="163"/>
  <c r="BS14" i="163"/>
  <c r="BS13" i="163"/>
  <c r="BR17" i="163"/>
  <c r="BR16" i="163"/>
  <c r="BR15" i="163"/>
  <c r="BR12" i="163"/>
  <c r="BR10" i="163"/>
  <c r="BR21" i="163"/>
  <c r="BR11" i="163"/>
  <c r="BR20" i="163"/>
  <c r="BR18" i="163"/>
  <c r="BR9" i="163"/>
  <c r="BR19" i="163"/>
  <c r="BR14" i="163"/>
  <c r="BR13" i="163"/>
  <c r="BQ17" i="163"/>
  <c r="BQ16" i="163"/>
  <c r="BQ15" i="163"/>
  <c r="BQ12" i="163"/>
  <c r="BQ10" i="163"/>
  <c r="BQ21" i="163"/>
  <c r="BQ11" i="163"/>
  <c r="BQ20" i="163"/>
  <c r="BQ18" i="163"/>
  <c r="BQ9" i="163"/>
  <c r="BQ19" i="163"/>
  <c r="BQ14" i="163"/>
  <c r="BQ13" i="163"/>
  <c r="BP17" i="163"/>
  <c r="BP16" i="163"/>
  <c r="BP15" i="163"/>
  <c r="BP12" i="163"/>
  <c r="BP10" i="163"/>
  <c r="BP21" i="163"/>
  <c r="BP11" i="163"/>
  <c r="BT11" i="163" s="1"/>
  <c r="BP20" i="163"/>
  <c r="BP18" i="163"/>
  <c r="BP9" i="163"/>
  <c r="BP19" i="163"/>
  <c r="BP14" i="163"/>
  <c r="BP13" i="163"/>
  <c r="BN17" i="163"/>
  <c r="BN16" i="163"/>
  <c r="BN15" i="163"/>
  <c r="BN12" i="163"/>
  <c r="BN10" i="163"/>
  <c r="BN21" i="163"/>
  <c r="BN11" i="163"/>
  <c r="BN20" i="163"/>
  <c r="BN18" i="163"/>
  <c r="BN9" i="163"/>
  <c r="BN19" i="163"/>
  <c r="BN14" i="163"/>
  <c r="BN13" i="163"/>
  <c r="BM17" i="163"/>
  <c r="BM16" i="163"/>
  <c r="BM15" i="163"/>
  <c r="BM12" i="163"/>
  <c r="BM10" i="163"/>
  <c r="BM21" i="163"/>
  <c r="BM11" i="163"/>
  <c r="BM20" i="163"/>
  <c r="BM18" i="163"/>
  <c r="BM9" i="163"/>
  <c r="BM19" i="163"/>
  <c r="BM14" i="163"/>
  <c r="BM13" i="163"/>
  <c r="BL17" i="163"/>
  <c r="BL16" i="163"/>
  <c r="BL15" i="163"/>
  <c r="BL12" i="163"/>
  <c r="BL10" i="163"/>
  <c r="BL21" i="163"/>
  <c r="BL11" i="163"/>
  <c r="BL20" i="163"/>
  <c r="BL18" i="163"/>
  <c r="BL9" i="163"/>
  <c r="BL19" i="163"/>
  <c r="BL14" i="163"/>
  <c r="BL13" i="163"/>
  <c r="BK17" i="163"/>
  <c r="BK16" i="163"/>
  <c r="BK15" i="163"/>
  <c r="BK12" i="163"/>
  <c r="BK10" i="163"/>
  <c r="BO10" i="163" s="1"/>
  <c r="BK21" i="163"/>
  <c r="BO21" i="163" s="1"/>
  <c r="BK11" i="163"/>
  <c r="BO11" i="163" s="1"/>
  <c r="BK20" i="163"/>
  <c r="BK18" i="163"/>
  <c r="BK9" i="163"/>
  <c r="BK19" i="163"/>
  <c r="BK14" i="163"/>
  <c r="BK13" i="163"/>
  <c r="BC17" i="163"/>
  <c r="BE17" i="163" s="1"/>
  <c r="BC16" i="163"/>
  <c r="BE16" i="163" s="1"/>
  <c r="BC15" i="163"/>
  <c r="BE15" i="163" s="1"/>
  <c r="BC12" i="163"/>
  <c r="BE12" i="163" s="1"/>
  <c r="BC10" i="163"/>
  <c r="BE10" i="163" s="1"/>
  <c r="BC21" i="163"/>
  <c r="BE21" i="163" s="1"/>
  <c r="BC11" i="163"/>
  <c r="BE11" i="163" s="1"/>
  <c r="BC20" i="163"/>
  <c r="BE20" i="163" s="1"/>
  <c r="BC18" i="163"/>
  <c r="BE18" i="163" s="1"/>
  <c r="BC9" i="163"/>
  <c r="BE9" i="163" s="1"/>
  <c r="BC19" i="163"/>
  <c r="BE19" i="163" s="1"/>
  <c r="BC14" i="163"/>
  <c r="BE14" i="163" s="1"/>
  <c r="BC13" i="163"/>
  <c r="BE13" i="163" s="1"/>
  <c r="CM17" i="164"/>
  <c r="CM9" i="164"/>
  <c r="CM20" i="164"/>
  <c r="CM19" i="164"/>
  <c r="CM14" i="164"/>
  <c r="CM18" i="164"/>
  <c r="CM16" i="164"/>
  <c r="CM12" i="164"/>
  <c r="CM15" i="164"/>
  <c r="CM11" i="164"/>
  <c r="CM10" i="164"/>
  <c r="CM13" i="164"/>
  <c r="CL17" i="164"/>
  <c r="CL9" i="164"/>
  <c r="CL20" i="164"/>
  <c r="CL19" i="164"/>
  <c r="CL14" i="164"/>
  <c r="CL18" i="164"/>
  <c r="CL16" i="164"/>
  <c r="CL12" i="164"/>
  <c r="CL15" i="164"/>
  <c r="CL11" i="164"/>
  <c r="CL10" i="164"/>
  <c r="CL13" i="164"/>
  <c r="CK17" i="164"/>
  <c r="CK9" i="164"/>
  <c r="CK20" i="164"/>
  <c r="CK19" i="164"/>
  <c r="CK14" i="164"/>
  <c r="CK18" i="164"/>
  <c r="CK16" i="164"/>
  <c r="CK12" i="164"/>
  <c r="CK15" i="164"/>
  <c r="CK11" i="164"/>
  <c r="CK10" i="164"/>
  <c r="CK13" i="164"/>
  <c r="CJ17" i="164"/>
  <c r="CN17" i="164" s="1"/>
  <c r="CJ9" i="164"/>
  <c r="CJ20" i="164"/>
  <c r="CJ19" i="164"/>
  <c r="CN19" i="164" s="1"/>
  <c r="CJ14" i="164"/>
  <c r="CJ18" i="164"/>
  <c r="CN18" i="164" s="1"/>
  <c r="CJ16" i="164"/>
  <c r="CN16" i="164" s="1"/>
  <c r="CJ12" i="164"/>
  <c r="CJ15" i="164"/>
  <c r="CJ11" i="164"/>
  <c r="CN11" i="164" s="1"/>
  <c r="CJ10" i="164"/>
  <c r="CN10" i="164" s="1"/>
  <c r="CJ13" i="164"/>
  <c r="CN13" i="164" s="1"/>
  <c r="CH17" i="164"/>
  <c r="CH9" i="164"/>
  <c r="CH20" i="164"/>
  <c r="CH19" i="164"/>
  <c r="CH14" i="164"/>
  <c r="CH18" i="164"/>
  <c r="CH16" i="164"/>
  <c r="CH12" i="164"/>
  <c r="CH15" i="164"/>
  <c r="CH11" i="164"/>
  <c r="CH10" i="164"/>
  <c r="CH13" i="164"/>
  <c r="CG17" i="164"/>
  <c r="CG9" i="164"/>
  <c r="CG20" i="164"/>
  <c r="CG19" i="164"/>
  <c r="CG14" i="164"/>
  <c r="CG18" i="164"/>
  <c r="CG16" i="164"/>
  <c r="CG12" i="164"/>
  <c r="CG15" i="164"/>
  <c r="CG11" i="164"/>
  <c r="CG10" i="164"/>
  <c r="CG13" i="164"/>
  <c r="CF17" i="164"/>
  <c r="CF9" i="164"/>
  <c r="CF20" i="164"/>
  <c r="CF19" i="164"/>
  <c r="CF14" i="164"/>
  <c r="CF18" i="164"/>
  <c r="CF16" i="164"/>
  <c r="CF12" i="164"/>
  <c r="CF15" i="164"/>
  <c r="CF11" i="164"/>
  <c r="CF10" i="164"/>
  <c r="CF13" i="164"/>
  <c r="CE17" i="164"/>
  <c r="CI17" i="164" s="1"/>
  <c r="CE9" i="164"/>
  <c r="CI9" i="164" s="1"/>
  <c r="CE20" i="164"/>
  <c r="CI20" i="164" s="1"/>
  <c r="CE19" i="164"/>
  <c r="CI19" i="164" s="1"/>
  <c r="CE14" i="164"/>
  <c r="CI14" i="164" s="1"/>
  <c r="CE18" i="164"/>
  <c r="CI18" i="164" s="1"/>
  <c r="CE16" i="164"/>
  <c r="CI16" i="164" s="1"/>
  <c r="CE12" i="164"/>
  <c r="CI12" i="164" s="1"/>
  <c r="CE15" i="164"/>
  <c r="CI15" i="164" s="1"/>
  <c r="CE11" i="164"/>
  <c r="CI11" i="164" s="1"/>
  <c r="CE10" i="164"/>
  <c r="CI10" i="164" s="1"/>
  <c r="CE13" i="164"/>
  <c r="CI13" i="164" s="1"/>
  <c r="CC17" i="164"/>
  <c r="CC9" i="164"/>
  <c r="CC20" i="164"/>
  <c r="CC19" i="164"/>
  <c r="CC14" i="164"/>
  <c r="CC18" i="164"/>
  <c r="CC16" i="164"/>
  <c r="CC12" i="164"/>
  <c r="CC15" i="164"/>
  <c r="CC11" i="164"/>
  <c r="CC10" i="164"/>
  <c r="CC13" i="164"/>
  <c r="CB17" i="164"/>
  <c r="CB9" i="164"/>
  <c r="CB20" i="164"/>
  <c r="CB19" i="164"/>
  <c r="CB14" i="164"/>
  <c r="CB18" i="164"/>
  <c r="CB16" i="164"/>
  <c r="CB12" i="164"/>
  <c r="CB15" i="164"/>
  <c r="CB11" i="164"/>
  <c r="CB10" i="164"/>
  <c r="CB13" i="164"/>
  <c r="CA17" i="164"/>
  <c r="CA9" i="164"/>
  <c r="CA20" i="164"/>
  <c r="CA19" i="164"/>
  <c r="CA14" i="164"/>
  <c r="CA18" i="164"/>
  <c r="CA16" i="164"/>
  <c r="CA12" i="164"/>
  <c r="CA15" i="164"/>
  <c r="CA11" i="164"/>
  <c r="CA10" i="164"/>
  <c r="CA13" i="164"/>
  <c r="BZ17" i="164"/>
  <c r="CD17" i="164" s="1"/>
  <c r="BZ9" i="164"/>
  <c r="CD9" i="164" s="1"/>
  <c r="BZ20" i="164"/>
  <c r="CD20" i="164" s="1"/>
  <c r="BZ19" i="164"/>
  <c r="BZ14" i="164"/>
  <c r="CD14" i="164" s="1"/>
  <c r="BZ18" i="164"/>
  <c r="CD18" i="164" s="1"/>
  <c r="BZ16" i="164"/>
  <c r="CD16" i="164" s="1"/>
  <c r="BZ12" i="164"/>
  <c r="CD12" i="164" s="1"/>
  <c r="BZ15" i="164"/>
  <c r="CD15" i="164" s="1"/>
  <c r="BZ11" i="164"/>
  <c r="CD11" i="164" s="1"/>
  <c r="BZ10" i="164"/>
  <c r="CD10" i="164" s="1"/>
  <c r="BZ13" i="164"/>
  <c r="CD13" i="164" s="1"/>
  <c r="BX17" i="164"/>
  <c r="BX9" i="164"/>
  <c r="BX20" i="164"/>
  <c r="BX19" i="164"/>
  <c r="BX14" i="164"/>
  <c r="BX18" i="164"/>
  <c r="BX16" i="164"/>
  <c r="BX12" i="164"/>
  <c r="BX15" i="164"/>
  <c r="BX11" i="164"/>
  <c r="BX10" i="164"/>
  <c r="BX13" i="164"/>
  <c r="BW17" i="164"/>
  <c r="BW9" i="164"/>
  <c r="BW20" i="164"/>
  <c r="BW19" i="164"/>
  <c r="BW14" i="164"/>
  <c r="BW18" i="164"/>
  <c r="BW16" i="164"/>
  <c r="BW12" i="164"/>
  <c r="BW15" i="164"/>
  <c r="BW11" i="164"/>
  <c r="BW10" i="164"/>
  <c r="BW13" i="164"/>
  <c r="BV17" i="164"/>
  <c r="BV9" i="164"/>
  <c r="BV20" i="164"/>
  <c r="BV19" i="164"/>
  <c r="BV14" i="164"/>
  <c r="BV18" i="164"/>
  <c r="BV16" i="164"/>
  <c r="BV12" i="164"/>
  <c r="BV15" i="164"/>
  <c r="BV11" i="164"/>
  <c r="BV10" i="164"/>
  <c r="BV13" i="164"/>
  <c r="BU17" i="164"/>
  <c r="BY17" i="164" s="1"/>
  <c r="BU9" i="164"/>
  <c r="BY9" i="164" s="1"/>
  <c r="BU20" i="164"/>
  <c r="BY20" i="164" s="1"/>
  <c r="BU19" i="164"/>
  <c r="BY19" i="164" s="1"/>
  <c r="BU14" i="164"/>
  <c r="BY14" i="164" s="1"/>
  <c r="BU18" i="164"/>
  <c r="BY18" i="164" s="1"/>
  <c r="BU16" i="164"/>
  <c r="BY16" i="164" s="1"/>
  <c r="BU12" i="164"/>
  <c r="BY12" i="164" s="1"/>
  <c r="BU15" i="164"/>
  <c r="BY15" i="164" s="1"/>
  <c r="BU11" i="164"/>
  <c r="BY11" i="164" s="1"/>
  <c r="BU10" i="164"/>
  <c r="BY10" i="164" s="1"/>
  <c r="BU13" i="164"/>
  <c r="BY13" i="164" s="1"/>
  <c r="BS17" i="164"/>
  <c r="BS9" i="164"/>
  <c r="BS20" i="164"/>
  <c r="BS19" i="164"/>
  <c r="BS14" i="164"/>
  <c r="BS18" i="164"/>
  <c r="BS16" i="164"/>
  <c r="BS12" i="164"/>
  <c r="BS15" i="164"/>
  <c r="BS11" i="164"/>
  <c r="BS10" i="164"/>
  <c r="BS13" i="164"/>
  <c r="BR17" i="164"/>
  <c r="BR9" i="164"/>
  <c r="BR20" i="164"/>
  <c r="BR19" i="164"/>
  <c r="BR14" i="164"/>
  <c r="BR18" i="164"/>
  <c r="BR16" i="164"/>
  <c r="BR12" i="164"/>
  <c r="BR15" i="164"/>
  <c r="BR11" i="164"/>
  <c r="BR10" i="164"/>
  <c r="BR13" i="164"/>
  <c r="BQ17" i="164"/>
  <c r="BQ9" i="164"/>
  <c r="BQ20" i="164"/>
  <c r="BQ19" i="164"/>
  <c r="BQ14" i="164"/>
  <c r="BQ18" i="164"/>
  <c r="BQ16" i="164"/>
  <c r="BQ12" i="164"/>
  <c r="BQ15" i="164"/>
  <c r="BQ11" i="164"/>
  <c r="BQ10" i="164"/>
  <c r="BQ13" i="164"/>
  <c r="BP17" i="164"/>
  <c r="BT17" i="164" s="1"/>
  <c r="BP9" i="164"/>
  <c r="BT9" i="164" s="1"/>
  <c r="BP20" i="164"/>
  <c r="BT20" i="164" s="1"/>
  <c r="BP19" i="164"/>
  <c r="BT19" i="164" s="1"/>
  <c r="BP14" i="164"/>
  <c r="BT14" i="164" s="1"/>
  <c r="BP18" i="164"/>
  <c r="BT18" i="164" s="1"/>
  <c r="BP16" i="164"/>
  <c r="BT16" i="164" s="1"/>
  <c r="BP12" i="164"/>
  <c r="BT12" i="164" s="1"/>
  <c r="BP15" i="164"/>
  <c r="BT15" i="164" s="1"/>
  <c r="BP11" i="164"/>
  <c r="BT11" i="164" s="1"/>
  <c r="BP10" i="164"/>
  <c r="BT10" i="164" s="1"/>
  <c r="BP13" i="164"/>
  <c r="BT13" i="164" s="1"/>
  <c r="BN17" i="164"/>
  <c r="BN9" i="164"/>
  <c r="BN20" i="164"/>
  <c r="BN19" i="164"/>
  <c r="BN14" i="164"/>
  <c r="BN18" i="164"/>
  <c r="BN16" i="164"/>
  <c r="BN12" i="164"/>
  <c r="BN15" i="164"/>
  <c r="BN11" i="164"/>
  <c r="BN10" i="164"/>
  <c r="BN13" i="164"/>
  <c r="BM17" i="164"/>
  <c r="BM9" i="164"/>
  <c r="BM20" i="164"/>
  <c r="BM19" i="164"/>
  <c r="BM14" i="164"/>
  <c r="BM18" i="164"/>
  <c r="BM16" i="164"/>
  <c r="BM12" i="164"/>
  <c r="BM15" i="164"/>
  <c r="BM11" i="164"/>
  <c r="BM10" i="164"/>
  <c r="BM13" i="164"/>
  <c r="BL17" i="164"/>
  <c r="BL9" i="164"/>
  <c r="BL20" i="164"/>
  <c r="BL19" i="164"/>
  <c r="BL14" i="164"/>
  <c r="BL18" i="164"/>
  <c r="BL16" i="164"/>
  <c r="BL12" i="164"/>
  <c r="BL15" i="164"/>
  <c r="BL11" i="164"/>
  <c r="BL10" i="164"/>
  <c r="BL13" i="164"/>
  <c r="BK17" i="164"/>
  <c r="BO17" i="164" s="1"/>
  <c r="BK9" i="164"/>
  <c r="BO9" i="164" s="1"/>
  <c r="BK20" i="164"/>
  <c r="BO20" i="164" s="1"/>
  <c r="BK19" i="164"/>
  <c r="BO19" i="164" s="1"/>
  <c r="BK14" i="164"/>
  <c r="BO14" i="164" s="1"/>
  <c r="BK18" i="164"/>
  <c r="BO18" i="164" s="1"/>
  <c r="BK16" i="164"/>
  <c r="BO16" i="164" s="1"/>
  <c r="BK12" i="164"/>
  <c r="BO12" i="164" s="1"/>
  <c r="BK15" i="164"/>
  <c r="BO15" i="164" s="1"/>
  <c r="BK11" i="164"/>
  <c r="BO11" i="164" s="1"/>
  <c r="BK10" i="164"/>
  <c r="BO10" i="164" s="1"/>
  <c r="BK13" i="164"/>
  <c r="BO13" i="164" s="1"/>
  <c r="BC17" i="164"/>
  <c r="BE17" i="164" s="1"/>
  <c r="BC9" i="164"/>
  <c r="BE9" i="164" s="1"/>
  <c r="BC20" i="164"/>
  <c r="BE20" i="164" s="1"/>
  <c r="BC19" i="164"/>
  <c r="BE19" i="164" s="1"/>
  <c r="BC14" i="164"/>
  <c r="BE14" i="164" s="1"/>
  <c r="BC18" i="164"/>
  <c r="BE18" i="164" s="1"/>
  <c r="BC16" i="164"/>
  <c r="BE16" i="164" s="1"/>
  <c r="BC12" i="164"/>
  <c r="BE12" i="164" s="1"/>
  <c r="BC15" i="164"/>
  <c r="BE15" i="164" s="1"/>
  <c r="BC11" i="164"/>
  <c r="BE11" i="164" s="1"/>
  <c r="BC10" i="164"/>
  <c r="BE10" i="164" s="1"/>
  <c r="BC13" i="164"/>
  <c r="BE13" i="164" s="1"/>
  <c r="AU7" i="164"/>
  <c r="AM7" i="164"/>
  <c r="AE7" i="164"/>
  <c r="W7" i="164"/>
  <c r="O7" i="164"/>
  <c r="G7" i="164"/>
  <c r="AU6" i="164"/>
  <c r="AM6" i="164"/>
  <c r="AE6" i="164"/>
  <c r="W6" i="164"/>
  <c r="O6" i="164"/>
  <c r="G6" i="164"/>
  <c r="O5" i="164"/>
  <c r="O4" i="164"/>
  <c r="BD2" i="164" s="1"/>
  <c r="BG3" i="164"/>
  <c r="C3" i="164"/>
  <c r="CM2" i="164"/>
  <c r="CL2" i="164"/>
  <c r="CK2" i="164"/>
  <c r="CJ2" i="164"/>
  <c r="CH2" i="164"/>
  <c r="CG2" i="164"/>
  <c r="CF2" i="164"/>
  <c r="CE2" i="164"/>
  <c r="CC2" i="164"/>
  <c r="CB2" i="164"/>
  <c r="CA2" i="164"/>
  <c r="BZ2" i="164"/>
  <c r="BX2" i="164"/>
  <c r="BW2" i="164"/>
  <c r="BV2" i="164"/>
  <c r="BU2" i="164"/>
  <c r="BS2" i="164"/>
  <c r="BR2" i="164"/>
  <c r="BQ2" i="164"/>
  <c r="BP2" i="164"/>
  <c r="BN2" i="164"/>
  <c r="BM2" i="164"/>
  <c r="BL2" i="164"/>
  <c r="BK2" i="164"/>
  <c r="BC2" i="164"/>
  <c r="AU7" i="163"/>
  <c r="AM7" i="163"/>
  <c r="AE7" i="163"/>
  <c r="W7" i="163"/>
  <c r="O7" i="163"/>
  <c r="G7" i="163"/>
  <c r="AU6" i="163"/>
  <c r="AM6" i="163"/>
  <c r="AE6" i="163"/>
  <c r="W6" i="163"/>
  <c r="O6" i="163"/>
  <c r="G6" i="163"/>
  <c r="O5" i="163"/>
  <c r="O4" i="163"/>
  <c r="BF2" i="163" s="1"/>
  <c r="BG3" i="163"/>
  <c r="C3" i="163"/>
  <c r="CM2" i="163"/>
  <c r="CL2" i="163"/>
  <c r="CK2" i="163"/>
  <c r="CJ2" i="163"/>
  <c r="CH2" i="163"/>
  <c r="CG2" i="163"/>
  <c r="CF2" i="163"/>
  <c r="CE2" i="163"/>
  <c r="CC2" i="163"/>
  <c r="CB2" i="163"/>
  <c r="CA2" i="163"/>
  <c r="BZ2" i="163"/>
  <c r="BX2" i="163"/>
  <c r="BW2" i="163"/>
  <c r="BV2" i="163"/>
  <c r="BU2" i="163"/>
  <c r="BS2" i="163"/>
  <c r="BR2" i="163"/>
  <c r="BQ2" i="163"/>
  <c r="BP2" i="163"/>
  <c r="BN2" i="163"/>
  <c r="BM2" i="163"/>
  <c r="BL2" i="163"/>
  <c r="BK2" i="163"/>
  <c r="BC2" i="163"/>
  <c r="BO13" i="163" l="1"/>
  <c r="BT19" i="163"/>
  <c r="BT15" i="163"/>
  <c r="BY11" i="163"/>
  <c r="BO19" i="137"/>
  <c r="BT12" i="137"/>
  <c r="BT15" i="137"/>
  <c r="BY18" i="137"/>
  <c r="CI18" i="137"/>
  <c r="CN12" i="137"/>
  <c r="CN15" i="137"/>
  <c r="CN14" i="164"/>
  <c r="BO34" i="162"/>
  <c r="BO27" i="162"/>
  <c r="BO28" i="162"/>
  <c r="BO44" i="162"/>
  <c r="BO24" i="162"/>
  <c r="BT34" i="162"/>
  <c r="BT27" i="162"/>
  <c r="BT28" i="162"/>
  <c r="BT44" i="162"/>
  <c r="BT24" i="162"/>
  <c r="BY34" i="162"/>
  <c r="BY27" i="162"/>
  <c r="BY28" i="162"/>
  <c r="BY44" i="162"/>
  <c r="BY24" i="162"/>
  <c r="CD34" i="162"/>
  <c r="CD27" i="162"/>
  <c r="CD28" i="162"/>
  <c r="CD44" i="162"/>
  <c r="CD24" i="162"/>
  <c r="CI34" i="162"/>
  <c r="CI27" i="162"/>
  <c r="CI28" i="162"/>
  <c r="CI44" i="162"/>
  <c r="CI24" i="162"/>
  <c r="CN34" i="162"/>
  <c r="CN27" i="162"/>
  <c r="CN28" i="162"/>
  <c r="CN44" i="162"/>
  <c r="CN24" i="162"/>
  <c r="BO12" i="137"/>
  <c r="BO15" i="137"/>
  <c r="BY11" i="137"/>
  <c r="BY14" i="137"/>
  <c r="CD9" i="137"/>
  <c r="CI14" i="137"/>
  <c r="BO20" i="163"/>
  <c r="BT21" i="163"/>
  <c r="BY9" i="163"/>
  <c r="BY16" i="163"/>
  <c r="CN11" i="163"/>
  <c r="BT9" i="155"/>
  <c r="CD19" i="164"/>
  <c r="BY9" i="155"/>
  <c r="CI9" i="155"/>
  <c r="BT11" i="155"/>
  <c r="CN11" i="155"/>
  <c r="CN10" i="155"/>
  <c r="CI11" i="155"/>
  <c r="BO10" i="155"/>
  <c r="BT10" i="155"/>
  <c r="CD11" i="155"/>
  <c r="CD10" i="155"/>
  <c r="CN9" i="155"/>
  <c r="BY11" i="155"/>
  <c r="BO16" i="137"/>
  <c r="BT18" i="137"/>
  <c r="BY12" i="137"/>
  <c r="BY15" i="137"/>
  <c r="BY17" i="137"/>
  <c r="CD18" i="137"/>
  <c r="CI12" i="137"/>
  <c r="CI15" i="137"/>
  <c r="CN18" i="137"/>
  <c r="BT11" i="137"/>
  <c r="BT14" i="137"/>
  <c r="BY9" i="137"/>
  <c r="CD11" i="137"/>
  <c r="CD14" i="137"/>
  <c r="CI9" i="137"/>
  <c r="CN11" i="137"/>
  <c r="CN14" i="137"/>
  <c r="CD19" i="137"/>
  <c r="BT19" i="137"/>
  <c r="BY16" i="137"/>
  <c r="BO17" i="137"/>
  <c r="BT16" i="137"/>
  <c r="CD12" i="137"/>
  <c r="CD15" i="137"/>
  <c r="CI16" i="137"/>
  <c r="CN17" i="137"/>
  <c r="BO9" i="137"/>
  <c r="BO18" i="137"/>
  <c r="BT9" i="137"/>
  <c r="BT11" i="161"/>
  <c r="BY20" i="161"/>
  <c r="BY24" i="161"/>
  <c r="BY11" i="161"/>
  <c r="CD24" i="161"/>
  <c r="CD11" i="161"/>
  <c r="CI20" i="161"/>
  <c r="CI24" i="161"/>
  <c r="CI11" i="161"/>
  <c r="CN20" i="161"/>
  <c r="CN24" i="161"/>
  <c r="CN11" i="161"/>
  <c r="BO21" i="161"/>
  <c r="BO25" i="161"/>
  <c r="BO12" i="161"/>
  <c r="BT21" i="161"/>
  <c r="BT25" i="161"/>
  <c r="BT12" i="161"/>
  <c r="BY21" i="161"/>
  <c r="BY25" i="161"/>
  <c r="BY12" i="161"/>
  <c r="CD21" i="161"/>
  <c r="CD25" i="161"/>
  <c r="CD12" i="161"/>
  <c r="CI21" i="161"/>
  <c r="CI25" i="161"/>
  <c r="CI12" i="161"/>
  <c r="CN21" i="161"/>
  <c r="CN25" i="161"/>
  <c r="CN12" i="161"/>
  <c r="BT13" i="161"/>
  <c r="BY22" i="161"/>
  <c r="BY26" i="161"/>
  <c r="BY13" i="161"/>
  <c r="CD22" i="161"/>
  <c r="CD26" i="161"/>
  <c r="CD13" i="161"/>
  <c r="CI22" i="161"/>
  <c r="CI26" i="161"/>
  <c r="CI13" i="161"/>
  <c r="CN22" i="161"/>
  <c r="CN26" i="161"/>
  <c r="CN13" i="161"/>
  <c r="BO17" i="161"/>
  <c r="BO27" i="161"/>
  <c r="BT17" i="161"/>
  <c r="BT27" i="161"/>
  <c r="BY17" i="161"/>
  <c r="BY27" i="161"/>
  <c r="CD17" i="161"/>
  <c r="CD27" i="161"/>
  <c r="CI17" i="161"/>
  <c r="CI27" i="161"/>
  <c r="CN17" i="161"/>
  <c r="CN27" i="161"/>
  <c r="BO16" i="161"/>
  <c r="BO28" i="161"/>
  <c r="BT16" i="161"/>
  <c r="BT28" i="161"/>
  <c r="BY16" i="161"/>
  <c r="BY28" i="161"/>
  <c r="CD16" i="161"/>
  <c r="CD28" i="161"/>
  <c r="CI16" i="161"/>
  <c r="CI28" i="161"/>
  <c r="CN16" i="161"/>
  <c r="CN28" i="161"/>
  <c r="CN29" i="161"/>
  <c r="BO14" i="161"/>
  <c r="BO23" i="161"/>
  <c r="BO30" i="161"/>
  <c r="BT14" i="161"/>
  <c r="BT23" i="161"/>
  <c r="BT30" i="161"/>
  <c r="BY14" i="161"/>
  <c r="BY23" i="161"/>
  <c r="BY30" i="161"/>
  <c r="CD14" i="161"/>
  <c r="CD23" i="161"/>
  <c r="CD30" i="161"/>
  <c r="CI14" i="161"/>
  <c r="CI23" i="161"/>
  <c r="CI30" i="161"/>
  <c r="CN14" i="161"/>
  <c r="CN23" i="161"/>
  <c r="CN30" i="161"/>
  <c r="BO20" i="162"/>
  <c r="BO46" i="162"/>
  <c r="BT38" i="162"/>
  <c r="BT30" i="162"/>
  <c r="BY46" i="162"/>
  <c r="CD17" i="162"/>
  <c r="CI17" i="162"/>
  <c r="CI46" i="162"/>
  <c r="CN20" i="162"/>
  <c r="CN38" i="162"/>
  <c r="CN17" i="162"/>
  <c r="CN46" i="162"/>
  <c r="CN30" i="162"/>
  <c r="BO38" i="162"/>
  <c r="BO30" i="162"/>
  <c r="BT20" i="162"/>
  <c r="BT17" i="162"/>
  <c r="BY38" i="162"/>
  <c r="BY30" i="162"/>
  <c r="CD20" i="162"/>
  <c r="CD46" i="162"/>
  <c r="CI20" i="162"/>
  <c r="CI30" i="162"/>
  <c r="BO13" i="162"/>
  <c r="BO18" i="162"/>
  <c r="BO31" i="162"/>
  <c r="BO12" i="162"/>
  <c r="BO33" i="162"/>
  <c r="BT13" i="162"/>
  <c r="BT18" i="162"/>
  <c r="BT31" i="162"/>
  <c r="BT12" i="162"/>
  <c r="BT33" i="162"/>
  <c r="BY13" i="162"/>
  <c r="BY18" i="162"/>
  <c r="BY31" i="162"/>
  <c r="BY12" i="162"/>
  <c r="BY33" i="162"/>
  <c r="CD13" i="162"/>
  <c r="CD18" i="162"/>
  <c r="CD31" i="162"/>
  <c r="CD12" i="162"/>
  <c r="CD33" i="162"/>
  <c r="CI13" i="162"/>
  <c r="CI18" i="162"/>
  <c r="CI31" i="162"/>
  <c r="CI12" i="162"/>
  <c r="CI33" i="162"/>
  <c r="CN13" i="162"/>
  <c r="CN18" i="162"/>
  <c r="CN31" i="162"/>
  <c r="CN12" i="162"/>
  <c r="CN33" i="162"/>
  <c r="BO17" i="162"/>
  <c r="BT46" i="162"/>
  <c r="BY20" i="162"/>
  <c r="BY17" i="162"/>
  <c r="CD38" i="162"/>
  <c r="CD30" i="162"/>
  <c r="CI38" i="162"/>
  <c r="BO35" i="162"/>
  <c r="BO39" i="162"/>
  <c r="BO14" i="162"/>
  <c r="BO16" i="162"/>
  <c r="BT35" i="162"/>
  <c r="BT39" i="162"/>
  <c r="BT14" i="162"/>
  <c r="BT16" i="162"/>
  <c r="BY35" i="162"/>
  <c r="BY39" i="162"/>
  <c r="BY14" i="162"/>
  <c r="BY16" i="162"/>
  <c r="CD35" i="162"/>
  <c r="CD39" i="162"/>
  <c r="CD14" i="162"/>
  <c r="CD16" i="162"/>
  <c r="CI35" i="162"/>
  <c r="CI39" i="162"/>
  <c r="CI14" i="162"/>
  <c r="CI16" i="162"/>
  <c r="CN35" i="162"/>
  <c r="CN39" i="162"/>
  <c r="CN14" i="162"/>
  <c r="CN16" i="162"/>
  <c r="BO25" i="162"/>
  <c r="BO32" i="162"/>
  <c r="BO21" i="162"/>
  <c r="BO11" i="162"/>
  <c r="BO19" i="162"/>
  <c r="BO41" i="162"/>
  <c r="BO43" i="162"/>
  <c r="BO23" i="162"/>
  <c r="BT11" i="162"/>
  <c r="BT19" i="162"/>
  <c r="BT41" i="162"/>
  <c r="BT43" i="162"/>
  <c r="BT23" i="162"/>
  <c r="BY11" i="162"/>
  <c r="BY19" i="162"/>
  <c r="BY41" i="162"/>
  <c r="BY43" i="162"/>
  <c r="BY23" i="162"/>
  <c r="CD11" i="162"/>
  <c r="CD19" i="162"/>
  <c r="CD41" i="162"/>
  <c r="CD43" i="162"/>
  <c r="CD23" i="162"/>
  <c r="CI11" i="162"/>
  <c r="CI19" i="162"/>
  <c r="CI41" i="162"/>
  <c r="CI43" i="162"/>
  <c r="CI23" i="162"/>
  <c r="CN11" i="162"/>
  <c r="CN19" i="162"/>
  <c r="CN41" i="162"/>
  <c r="CN43" i="162"/>
  <c r="CN23" i="162"/>
  <c r="CD40" i="142"/>
  <c r="CN25" i="142"/>
  <c r="CD20" i="142"/>
  <c r="BT9" i="163"/>
  <c r="BT16" i="163"/>
  <c r="CD19" i="163"/>
  <c r="CD15" i="163"/>
  <c r="CD9" i="163"/>
  <c r="CD16" i="163"/>
  <c r="CI21" i="163"/>
  <c r="CN9" i="163"/>
  <c r="CN16" i="163"/>
  <c r="BY13" i="163"/>
  <c r="CN18" i="163"/>
  <c r="BT10" i="163"/>
  <c r="BT14" i="163"/>
  <c r="BT12" i="163"/>
  <c r="CI11" i="163"/>
  <c r="CN17" i="163"/>
  <c r="BO9" i="163"/>
  <c r="BO16" i="163"/>
  <c r="BO14" i="163"/>
  <c r="BO12" i="163"/>
  <c r="BT18" i="163"/>
  <c r="BT17" i="163"/>
  <c r="CD13" i="163"/>
  <c r="CD10" i="163"/>
  <c r="CD11" i="163"/>
  <c r="CI14" i="163"/>
  <c r="CI12" i="163"/>
  <c r="CN14" i="163"/>
  <c r="CN12" i="163"/>
  <c r="BY10" i="163"/>
  <c r="BT13" i="163"/>
  <c r="CI20" i="163"/>
  <c r="CN20" i="163"/>
  <c r="BO18" i="163"/>
  <c r="BO17" i="163"/>
  <c r="BO19" i="163"/>
  <c r="BO15" i="163"/>
  <c r="BT20" i="163"/>
  <c r="CD14" i="163"/>
  <c r="CD12" i="163"/>
  <c r="CD21" i="163"/>
  <c r="CI19" i="163"/>
  <c r="CI15" i="163"/>
  <c r="CN20" i="164"/>
  <c r="CN9" i="164"/>
  <c r="CN15" i="164"/>
  <c r="CN12" i="164"/>
  <c r="BD2" i="163"/>
  <c r="BE2" i="163" s="1"/>
  <c r="CI2" i="163"/>
  <c r="BY2" i="163"/>
  <c r="CD2" i="163"/>
  <c r="BY2" i="164"/>
  <c r="BE2" i="164"/>
  <c r="BF2" i="164"/>
  <c r="BT2" i="164"/>
  <c r="CI2" i="164"/>
  <c r="CN2" i="164"/>
  <c r="CD2" i="164"/>
  <c r="BT2" i="163"/>
  <c r="CN2" i="163"/>
  <c r="BO2" i="163"/>
  <c r="BO2" i="164"/>
  <c r="AU7" i="162"/>
  <c r="AM7" i="162"/>
  <c r="AE7" i="162"/>
  <c r="W7" i="162"/>
  <c r="O7" i="162"/>
  <c r="G7" i="162"/>
  <c r="AU6" i="162"/>
  <c r="AM6" i="162"/>
  <c r="AE6" i="162"/>
  <c r="W6" i="162"/>
  <c r="O6" i="162"/>
  <c r="G6" i="162"/>
  <c r="O5" i="162"/>
  <c r="O4" i="162"/>
  <c r="BF2" i="162" s="1"/>
  <c r="BG3" i="162"/>
  <c r="C3" i="162"/>
  <c r="CM2" i="162"/>
  <c r="CL2" i="162"/>
  <c r="CK2" i="162"/>
  <c r="CJ2" i="162"/>
  <c r="CH2" i="162"/>
  <c r="CG2" i="162"/>
  <c r="CF2" i="162"/>
  <c r="CE2" i="162"/>
  <c r="CC2" i="162"/>
  <c r="CB2" i="162"/>
  <c r="CA2" i="162"/>
  <c r="BZ2" i="162"/>
  <c r="BX2" i="162"/>
  <c r="BW2" i="162"/>
  <c r="BV2" i="162"/>
  <c r="BU2" i="162"/>
  <c r="BS2" i="162"/>
  <c r="BR2" i="162"/>
  <c r="BQ2" i="162"/>
  <c r="BP2" i="162"/>
  <c r="BN2" i="162"/>
  <c r="BM2" i="162"/>
  <c r="BL2" i="162"/>
  <c r="BK2" i="162"/>
  <c r="BC2" i="162"/>
  <c r="AU7" i="161"/>
  <c r="AM7" i="161"/>
  <c r="AE7" i="161"/>
  <c r="W7" i="161"/>
  <c r="O7" i="161"/>
  <c r="G7" i="161"/>
  <c r="AU6" i="161"/>
  <c r="AM6" i="161"/>
  <c r="AE6" i="161"/>
  <c r="W6" i="161"/>
  <c r="O6" i="161"/>
  <c r="G6" i="161"/>
  <c r="O5" i="161"/>
  <c r="O4" i="161"/>
  <c r="BF2" i="161" s="1"/>
  <c r="BG3" i="161"/>
  <c r="C3" i="161"/>
  <c r="CM2" i="161"/>
  <c r="CL2" i="161"/>
  <c r="CK2" i="161"/>
  <c r="CJ2" i="161"/>
  <c r="CH2" i="161"/>
  <c r="CG2" i="161"/>
  <c r="CF2" i="161"/>
  <c r="CE2" i="161"/>
  <c r="CC2" i="161"/>
  <c r="CB2" i="161"/>
  <c r="CA2" i="161"/>
  <c r="BZ2" i="161"/>
  <c r="BX2" i="161"/>
  <c r="BW2" i="161"/>
  <c r="BV2" i="161"/>
  <c r="BU2" i="161"/>
  <c r="BS2" i="161"/>
  <c r="BR2" i="161"/>
  <c r="BQ2" i="161"/>
  <c r="BP2" i="161"/>
  <c r="BN2" i="161"/>
  <c r="BM2" i="161"/>
  <c r="BL2" i="161"/>
  <c r="BK2" i="161"/>
  <c r="BC2" i="161"/>
  <c r="AU7" i="160"/>
  <c r="AM7" i="160"/>
  <c r="AE7" i="160"/>
  <c r="W7" i="160"/>
  <c r="O7" i="160"/>
  <c r="G7" i="160"/>
  <c r="AU6" i="160"/>
  <c r="AM6" i="160"/>
  <c r="AE6" i="160"/>
  <c r="W6" i="160"/>
  <c r="O6" i="160"/>
  <c r="G6" i="160"/>
  <c r="O5" i="160"/>
  <c r="O4" i="160"/>
  <c r="BD2" i="160" s="1"/>
  <c r="BG3" i="160"/>
  <c r="C3" i="160"/>
  <c r="CM2" i="160"/>
  <c r="CL2" i="160"/>
  <c r="CK2" i="160"/>
  <c r="CJ2" i="160"/>
  <c r="CH2" i="160"/>
  <c r="CG2" i="160"/>
  <c r="CF2" i="160"/>
  <c r="CE2" i="160"/>
  <c r="CI2" i="160" s="1"/>
  <c r="CC2" i="160"/>
  <c r="CB2" i="160"/>
  <c r="CD2" i="160" s="1"/>
  <c r="CA2" i="160"/>
  <c r="BZ2" i="160"/>
  <c r="BX2" i="160"/>
  <c r="BW2" i="160"/>
  <c r="BV2" i="160"/>
  <c r="BU2" i="160"/>
  <c r="BS2" i="160"/>
  <c r="BR2" i="160"/>
  <c r="BQ2" i="160"/>
  <c r="BP2" i="160"/>
  <c r="BT2" i="160" s="1"/>
  <c r="BN2" i="160"/>
  <c r="BM2" i="160"/>
  <c r="BL2" i="160"/>
  <c r="BK2" i="160"/>
  <c r="BC2" i="160"/>
  <c r="J4" i="5"/>
  <c r="I4" i="5"/>
  <c r="BF2" i="160" l="1"/>
  <c r="BO2" i="160"/>
  <c r="BO2" i="161"/>
  <c r="CD2" i="161"/>
  <c r="CN2" i="161"/>
  <c r="BT2" i="161"/>
  <c r="BD2" i="162"/>
  <c r="BE2" i="162" s="1"/>
  <c r="CI2" i="162"/>
  <c r="BT2" i="162"/>
  <c r="CN2" i="162"/>
  <c r="BY2" i="162"/>
  <c r="BO2" i="162"/>
  <c r="BD2" i="161"/>
  <c r="BE2" i="161" s="1"/>
  <c r="BY2" i="160"/>
  <c r="BE2" i="160"/>
  <c r="CN2" i="160"/>
  <c r="BY2" i="161"/>
  <c r="CI2" i="161"/>
  <c r="CD2" i="162"/>
  <c r="AU7" i="159"/>
  <c r="AM7" i="159"/>
  <c r="AE7" i="159"/>
  <c r="W7" i="159"/>
  <c r="O7" i="159"/>
  <c r="G7" i="159"/>
  <c r="AU6" i="159"/>
  <c r="AM6" i="159"/>
  <c r="AE6" i="159"/>
  <c r="W6" i="159"/>
  <c r="O6" i="159"/>
  <c r="G6" i="159"/>
  <c r="O5" i="159"/>
  <c r="O4" i="159"/>
  <c r="BF2" i="159" s="1"/>
  <c r="BG3" i="159"/>
  <c r="C3" i="159"/>
  <c r="CM2" i="159"/>
  <c r="CL2" i="159"/>
  <c r="CK2" i="159"/>
  <c r="CJ2" i="159"/>
  <c r="CH2" i="159"/>
  <c r="CG2" i="159"/>
  <c r="CF2" i="159"/>
  <c r="CE2" i="159"/>
  <c r="CC2" i="159"/>
  <c r="CB2" i="159"/>
  <c r="CA2" i="159"/>
  <c r="BZ2" i="159"/>
  <c r="BX2" i="159"/>
  <c r="BW2" i="159"/>
  <c r="BV2" i="159"/>
  <c r="BU2" i="159"/>
  <c r="BS2" i="159"/>
  <c r="BR2" i="159"/>
  <c r="BQ2" i="159"/>
  <c r="BP2" i="159"/>
  <c r="BN2" i="159"/>
  <c r="BM2" i="159"/>
  <c r="BL2" i="159"/>
  <c r="BK2" i="159"/>
  <c r="BC2" i="159"/>
  <c r="AU7" i="155"/>
  <c r="AM7" i="155"/>
  <c r="AE7" i="155"/>
  <c r="W7" i="155"/>
  <c r="O7" i="155"/>
  <c r="G7" i="155"/>
  <c r="AU6" i="155"/>
  <c r="AM6" i="155"/>
  <c r="AE6" i="155"/>
  <c r="W6" i="155"/>
  <c r="O6" i="155"/>
  <c r="G6" i="155"/>
  <c r="O5" i="155"/>
  <c r="O4" i="155"/>
  <c r="BF2" i="155" s="1"/>
  <c r="BG3" i="155"/>
  <c r="C3" i="155"/>
  <c r="CM2" i="155"/>
  <c r="CL2" i="155"/>
  <c r="CK2" i="155"/>
  <c r="CJ2" i="155"/>
  <c r="CH2" i="155"/>
  <c r="CG2" i="155"/>
  <c r="CF2" i="155"/>
  <c r="CE2" i="155"/>
  <c r="CC2" i="155"/>
  <c r="CB2" i="155"/>
  <c r="CA2" i="155"/>
  <c r="BZ2" i="155"/>
  <c r="BX2" i="155"/>
  <c r="BW2" i="155"/>
  <c r="BV2" i="155"/>
  <c r="BU2" i="155"/>
  <c r="BS2" i="155"/>
  <c r="BR2" i="155"/>
  <c r="BQ2" i="155"/>
  <c r="BP2" i="155"/>
  <c r="BN2" i="155"/>
  <c r="BM2" i="155"/>
  <c r="BL2" i="155"/>
  <c r="BK2" i="155"/>
  <c r="BC2" i="155"/>
  <c r="AU7" i="142"/>
  <c r="AM7" i="142"/>
  <c r="AU7" i="137"/>
  <c r="AM7" i="137"/>
  <c r="AU6" i="137"/>
  <c r="AM6" i="137"/>
  <c r="AU6" i="142"/>
  <c r="AM6" i="142"/>
  <c r="AE6" i="142"/>
  <c r="BC2" i="137"/>
  <c r="CM2" i="137"/>
  <c r="CL2" i="137"/>
  <c r="CK2" i="137"/>
  <c r="CJ2" i="137"/>
  <c r="CH2" i="137"/>
  <c r="CG2" i="137"/>
  <c r="CF2" i="137"/>
  <c r="CE2" i="137"/>
  <c r="BC2" i="142"/>
  <c r="CM2" i="142"/>
  <c r="CL2" i="142"/>
  <c r="CK2" i="142"/>
  <c r="CJ2" i="142"/>
  <c r="CH2" i="142"/>
  <c r="CG2" i="142"/>
  <c r="CF2" i="142"/>
  <c r="CE2" i="142"/>
  <c r="O4" i="137"/>
  <c r="BF2" i="137" s="1"/>
  <c r="AE7" i="142"/>
  <c r="W7" i="142"/>
  <c r="O7" i="142"/>
  <c r="G7" i="142"/>
  <c r="W6" i="142"/>
  <c r="O6" i="142"/>
  <c r="G6" i="142"/>
  <c r="O5" i="142"/>
  <c r="O4" i="142"/>
  <c r="BD2" i="142" s="1"/>
  <c r="BG3" i="142"/>
  <c r="C3" i="142"/>
  <c r="CC2" i="142"/>
  <c r="CB2" i="142"/>
  <c r="CA2" i="142"/>
  <c r="BZ2" i="142"/>
  <c r="BX2" i="142"/>
  <c r="BW2" i="142"/>
  <c r="BV2" i="142"/>
  <c r="BU2" i="142"/>
  <c r="BS2" i="142"/>
  <c r="BR2" i="142"/>
  <c r="BQ2" i="142"/>
  <c r="BP2" i="142"/>
  <c r="BN2" i="142"/>
  <c r="BM2" i="142"/>
  <c r="BL2" i="142"/>
  <c r="BK2" i="142"/>
  <c r="AE7" i="137"/>
  <c r="W7" i="137"/>
  <c r="O7" i="137"/>
  <c r="G7" i="137"/>
  <c r="AE6" i="137"/>
  <c r="W6" i="137"/>
  <c r="O6" i="137"/>
  <c r="G6" i="137"/>
  <c r="O5" i="137"/>
  <c r="BG3" i="137"/>
  <c r="C3" i="137"/>
  <c r="CC2" i="137"/>
  <c r="CB2" i="137"/>
  <c r="CA2" i="137"/>
  <c r="BZ2" i="137"/>
  <c r="BX2" i="137"/>
  <c r="BW2" i="137"/>
  <c r="BV2" i="137"/>
  <c r="BU2" i="137"/>
  <c r="BS2" i="137"/>
  <c r="BR2" i="137"/>
  <c r="BQ2" i="137"/>
  <c r="BP2" i="137"/>
  <c r="BN2" i="137"/>
  <c r="BM2" i="137"/>
  <c r="BL2" i="137"/>
  <c r="BK2" i="137"/>
  <c r="B3" i="5"/>
  <c r="D2" i="103"/>
  <c r="J2" i="103"/>
  <c r="C3" i="103"/>
  <c r="BY2" i="155" l="1"/>
  <c r="BY2" i="137"/>
  <c r="BO2" i="137"/>
  <c r="BT2" i="159"/>
  <c r="CD2" i="159"/>
  <c r="CN2" i="159"/>
  <c r="BT2" i="155"/>
  <c r="CN2" i="155"/>
  <c r="CN2" i="142"/>
  <c r="BT2" i="137"/>
  <c r="CD2" i="137"/>
  <c r="CN2" i="137"/>
  <c r="BO2" i="159"/>
  <c r="BY2" i="159"/>
  <c r="CI2" i="159"/>
  <c r="BF2" i="142"/>
  <c r="CI2" i="142"/>
  <c r="BO2" i="142"/>
  <c r="CI2" i="137"/>
  <c r="BO2" i="155"/>
  <c r="BE2" i="142"/>
  <c r="BT2" i="142"/>
  <c r="BY2" i="142"/>
  <c r="CD2" i="142"/>
  <c r="CD2" i="155"/>
  <c r="CI2" i="155"/>
  <c r="BD2" i="137"/>
  <c r="BE2" i="137" s="1"/>
  <c r="BD2" i="155"/>
  <c r="BE2" i="155" s="1"/>
  <c r="BD2" i="159"/>
  <c r="BE2" i="15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Barneveld_1e sel_paspr_1e parc_L" type="6" refreshedVersion="4" background="1">
    <textPr prompt="0" sourceFile="C:\Users\J. Ruiter\Documents\Mijn Concours 3.5 bestanden\DOCUMENTEN\Barneveld_1e sel_paspr_1e parc_L.txt" decimal="," thousands=".">
      <textFields count="9">
        <textField/>
        <textField/>
        <textField/>
        <textField/>
        <textField/>
        <textField/>
        <textField/>
        <textField/>
        <textField/>
      </textFields>
    </textPr>
  </connection>
  <connection id="2" xr16:uid="{00000000-0015-0000-FFFF-FFFF01000000}" name="Barneveld_1e sel_paspr_2e parc_L" type="6" refreshedVersion="4" background="1">
    <textPr prompt="0" sourceFile="C:\Users\J. Ruiter\Documents\Mijn Concours 3.5 bestanden\DOCUMENTEN\Barneveld_1e sel_paspr_2e parc_L.txt" decimal="," thousands=".">
      <textFields count="9">
        <textField/>
        <textField/>
        <textField/>
        <textField/>
        <textField/>
        <textField/>
        <textField/>
        <textField/>
        <textField/>
      </textFields>
    </textPr>
  </connection>
  <connection id="3" xr16:uid="{00000000-0015-0000-FFFF-FFFF02000000}" name="L1" type="6" refreshedVersion="4" background="1">
    <textPr prompt="0" sourceFile="D:\Temp\ZWV\L1.txt" decimal="," thousands=".">
      <textFields count="9">
        <textField/>
        <textField/>
        <textField/>
        <textField/>
        <textField/>
        <textField/>
        <textField/>
        <textField/>
        <textField/>
      </textFields>
    </textPr>
  </connection>
  <connection id="4" xr16:uid="{00000000-0015-0000-FFFF-FFFF03000000}" name="L11" type="6" refreshedVersion="4" background="1">
    <textPr prompt="0" sourceFile="D:\Temp\ZWV\L1.txt" decimal="," thousands=".">
      <textFields count="9">
        <textField/>
        <textField/>
        <textField/>
        <textField/>
        <textField/>
        <textField/>
        <textField/>
        <textField/>
        <textField/>
      </textFields>
    </textPr>
  </connection>
  <connection id="5" xr16:uid="{00000000-0015-0000-FFFF-FFFF04000000}" name="L12" type="6" refreshedVersion="4" background="1">
    <textPr prompt="0" sourceFile="D:\Temp\ZWV\L1.txt" decimal="," thousands=".">
      <textFields count="9">
        <textField/>
        <textField/>
        <textField/>
        <textField/>
        <textField/>
        <textField/>
        <textField/>
        <textField/>
        <textField/>
      </textFields>
    </textPr>
  </connection>
  <connection id="6" xr16:uid="{00000000-0015-0000-FFFF-FFFF05000000}" name="L2" type="6" refreshedVersion="4" background="1">
    <textPr prompt="0" sourceFile="D:\Temp\ZWV\L2.txt" decimal="," thousands=".">
      <textFields count="9">
        <textField/>
        <textField/>
        <textField/>
        <textField/>
        <textField/>
        <textField/>
        <textField/>
        <textField/>
        <textField/>
      </textFields>
    </textPr>
  </connection>
  <connection id="7" xr16:uid="{00000000-0015-0000-FFFF-FFFF06000000}" name="L21" type="6" refreshedVersion="4" background="1">
    <textPr prompt="0" sourceFile="D:\Temp\ZWV\L2.txt" decimal="," thousands=".">
      <textFields count="9">
        <textField/>
        <textField/>
        <textField/>
        <textField/>
        <textField/>
        <textField/>
        <textField/>
        <textField/>
        <textField/>
      </textFields>
    </textPr>
  </connection>
  <connection id="8" xr16:uid="{00000000-0015-0000-FFFF-FFFF07000000}" name="L22" type="6" refreshedVersion="4" background="1">
    <textPr prompt="0" sourceFile="D:\Temp\ZWV\L2.txt" decimal="," thousands=".">
      <textFields count="9">
        <textField/>
        <textField/>
        <textField/>
        <textField/>
        <textField/>
        <textField/>
        <textField/>
        <textField/>
        <textField/>
      </textFields>
    </textPr>
  </connection>
  <connection id="9" xr16:uid="{00000000-0015-0000-FFFF-FFFF08000000}" name="Onwaar" type="6" refreshedVersion="0" background="1">
    <textPr prompt="0" sourceFile="Onwaar" decimal="," thousands=".">
      <textFields>
        <textField/>
      </textFields>
    </textPr>
  </connection>
  <connection id="10" xr16:uid="{00000000-0015-0000-FFFF-FFFF09000000}" name="Spr_Pa_2014_10_11_12" type="6" refreshedVersion="4" background="1" saveData="1">
    <textPr prompt="0" sourceFile="Z:\D-schijf\Temp\Spr_Pa_2014_10_11_12.txt" decimal="," thousands=".">
      <textFields count="9">
        <textField/>
        <textField/>
        <textField/>
        <textField/>
        <textField/>
        <textField/>
        <textField/>
        <textField/>
        <textField/>
      </textFields>
    </textPr>
  </connection>
  <connection id="11" xr16:uid="{00000000-0015-0000-FFFF-FFFF0A000000}" name="Spr_Pa_2014_10_11_121" type="6" refreshedVersion="4" background="1">
    <textPr prompt="0" sourceFile="Z:\D-schijf\Temp\Spr_Pa_2014_10_11_12.txt" decimal="," thousands=".">
      <textFields count="9">
        <textField/>
        <textField/>
        <textField/>
        <textField/>
        <textField/>
        <textField/>
        <textField/>
        <textField/>
        <textField/>
      </textFields>
    </textPr>
  </connection>
  <connection id="12" xr16:uid="{00000000-0015-0000-FFFF-FFFF0B000000}" name="Spr_Pa_2014_10_11_122" type="6" refreshedVersion="4" background="1">
    <textPr prompt="0" sourceFile="Z:\D-schijf\Temp\Spr_Pa_2014_10_11_12.txt" decimal="," thousands=".">
      <textFields count="9">
        <textField/>
        <textField/>
        <textField/>
        <textField/>
        <textField/>
        <textField/>
        <textField/>
        <textField/>
        <textField/>
      </textFields>
    </textPr>
  </connection>
  <connection id="13" xr16:uid="{00000000-0015-0000-FFFF-FFFF0C000000}" name="Spr_Pa_2014_12_20" type="6" refreshedVersion="4" background="1">
    <textPr prompt="0" sourceFile="Z:\D-schijf\Temp\Spr_Pa_2014_12_20.txt" decimal="," thousands=".">
      <textFields count="9">
        <textField/>
        <textField/>
        <textField/>
        <textField/>
        <textField/>
        <textField/>
        <textField/>
        <textField/>
        <textField/>
      </textFields>
    </textPr>
  </connection>
  <connection id="14" xr16:uid="{00000000-0015-0000-FFFF-FFFF0D000000}" name="Spr_Pa_2014_12_201" type="6" refreshedVersion="4" background="1">
    <textPr prompt="0" sourceFile="Z:\D-schijf\Temp\Spr_Pa_2014_12_20.txt" decimal="," thousands=".">
      <textFields count="9">
        <textField/>
        <textField/>
        <textField/>
        <textField/>
        <textField/>
        <textField/>
        <textField/>
        <textField/>
        <textField/>
      </textFields>
    </textPr>
  </connection>
  <connection id="15" xr16:uid="{00000000-0015-0000-FFFF-FFFF0E000000}" name="Spr_Pa_2015_01_17_18 Bergharen" type="6" refreshedVersion="4" background="1">
    <textPr prompt="0" sourceFile="Z:\D-schijf\Temp\Spr_Pa_2015_01_17_18 Bergharen.txt" decimal="," thousands=".">
      <textFields count="9">
        <textField/>
        <textField/>
        <textField/>
        <textField/>
        <textField/>
        <textField/>
        <textField/>
        <textField/>
        <textField/>
      </textFields>
    </textPr>
  </connection>
  <connection id="16" xr16:uid="{00000000-0015-0000-FFFF-FFFF0F000000}" name="Spr_Pa_2015_01_17_18 Bergharen1" type="6" refreshedVersion="4" background="1">
    <textPr prompt="0" sourceFile="Z:\D-schijf\Temp\Spr_Pa_2015_01_17_18 Bergharen.txt" decimal="," thousands=".">
      <textFields count="9">
        <textField/>
        <textField/>
        <textField/>
        <textField/>
        <textField/>
        <textField/>
        <textField/>
        <textField/>
        <textField/>
      </textFields>
    </textPr>
  </connection>
</connections>
</file>

<file path=xl/sharedStrings.xml><?xml version="1.0" encoding="utf-8"?>
<sst xmlns="http://schemas.openxmlformats.org/spreadsheetml/2006/main" count="1700" uniqueCount="516">
  <si>
    <t>Ruiter/amazone</t>
  </si>
  <si>
    <t>Paard/pony</t>
  </si>
  <si>
    <t>cat.</t>
  </si>
  <si>
    <t>vereniging</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</si>
  <si>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</si>
  <si>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</si>
  <si>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</si>
  <si>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</si>
  <si>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</si>
  <si>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</si>
  <si>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</si>
  <si>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</si>
  <si>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</si>
  <si>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</si>
  <si>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</si>
  <si>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</si>
  <si>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</si>
  <si>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</si>
  <si>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</si>
  <si>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</si>
  <si>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</si>
  <si>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</si>
  <si>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</si>
  <si>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</si>
  <si>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</si>
  <si>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</si>
  <si>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Aantal wedstrijden:</t>
  </si>
  <si>
    <t>Aantal afvaardiging Regio:</t>
  </si>
  <si>
    <t>Regio Kampioenen</t>
  </si>
  <si>
    <t>Totaal beste</t>
  </si>
  <si>
    <t>Totaal pl.pnt.</t>
  </si>
  <si>
    <t>Aantal per klasse:</t>
  </si>
  <si>
    <t>Springen</t>
  </si>
  <si>
    <t>Aantal afval resultaten:</t>
  </si>
  <si>
    <t>Tot.</t>
  </si>
  <si>
    <t>afval</t>
  </si>
  <si>
    <t>Beste</t>
  </si>
  <si>
    <t>Waarde</t>
  </si>
  <si>
    <t>Gegevens:</t>
  </si>
  <si>
    <t>Naam van de Kring:</t>
  </si>
  <si>
    <t>Regio</t>
  </si>
  <si>
    <t>Interval plaatsingspunten:</t>
  </si>
  <si>
    <t>1=(1,2,3,etc) / 2=(1,3,5,etc)</t>
  </si>
  <si>
    <t>Aantal selectie wedstrijden:</t>
  </si>
  <si>
    <t>(De laagste waarde heeft voorrang, niet ingevulde gegevens doen niet mee voor de volgorde van het resultaat)</t>
  </si>
  <si>
    <t>Totaal beste plaatsingspunten:</t>
  </si>
  <si>
    <t>(dit is een vaste waarde en heeft de hoogste voorrang)</t>
  </si>
  <si>
    <t>Plaatsingspunten 4e wedstrijd:</t>
  </si>
  <si>
    <t>Plaatsingspunten 3e wedstrijd:</t>
  </si>
  <si>
    <t>Plaatsingspunten 2e wedstrijd:</t>
  </si>
  <si>
    <t>Plaatsingspunten 1e wedstrijd:</t>
  </si>
  <si>
    <t>Totaal alle plaatsingspunten:</t>
  </si>
  <si>
    <t>Omschrijving</t>
  </si>
  <si>
    <t>Lokatie</t>
  </si>
  <si>
    <t>Datum</t>
  </si>
  <si>
    <t>1e wedstrijd</t>
  </si>
  <si>
    <t>2e wedstrijd</t>
  </si>
  <si>
    <t>3e wedstrijd</t>
  </si>
  <si>
    <t>4e wedstrijd</t>
  </si>
  <si>
    <t>Selectie wedstrijd</t>
  </si>
  <si>
    <t>Wedstrijd nummer:</t>
  </si>
  <si>
    <t>klasse</t>
  </si>
  <si>
    <t>Ftn</t>
  </si>
  <si>
    <t>Bar.</t>
  </si>
  <si>
    <t>Stijl tijd</t>
  </si>
  <si>
    <t>Plaatsingspunten niet gefinisht</t>
  </si>
  <si>
    <t>Blanko is volgens plaatsing</t>
  </si>
  <si>
    <t>Volgorde ex-aequo regeling:</t>
  </si>
  <si>
    <t>Afvaardiging Regiokampioenschappen</t>
  </si>
  <si>
    <t>Afv. Regio</t>
  </si>
  <si>
    <t>Aanmelden; Afmelden, Blanko is iedereen</t>
  </si>
  <si>
    <t>kl.</t>
  </si>
  <si>
    <t>Sortering fouten</t>
  </si>
  <si>
    <t>ftn1</t>
  </si>
  <si>
    <t>styl1</t>
  </si>
  <si>
    <t>wvr1</t>
  </si>
  <si>
    <t>ftn2</t>
  </si>
  <si>
    <t>styl2</t>
  </si>
  <si>
    <t>wvr2</t>
  </si>
  <si>
    <t>styl1  1e</t>
  </si>
  <si>
    <t>styl2  1e bar.</t>
  </si>
  <si>
    <t>styl1  2e</t>
  </si>
  <si>
    <t>styl1  3e</t>
  </si>
  <si>
    <t>styl2  3e bar.</t>
  </si>
  <si>
    <t>styl1  4e</t>
  </si>
  <si>
    <t>styl2  4e bar.</t>
  </si>
  <si>
    <t>ftn1  1e</t>
  </si>
  <si>
    <t>ftn2  1e</t>
  </si>
  <si>
    <t>ftn1  2e</t>
  </si>
  <si>
    <t>ftn2  2e</t>
  </si>
  <si>
    <t>ftn1  3e</t>
  </si>
  <si>
    <t>ftn2  3e</t>
  </si>
  <si>
    <t>ftn1  4e</t>
  </si>
  <si>
    <t>ftn2  4e</t>
  </si>
  <si>
    <t xml:space="preserve"> 4e tot ftn</t>
  </si>
  <si>
    <t>3e tot ftn</t>
  </si>
  <si>
    <t>2e tot ftn</t>
  </si>
  <si>
    <t>1e tot ftn</t>
  </si>
  <si>
    <t>tijd1</t>
  </si>
  <si>
    <t>tijd2</t>
  </si>
  <si>
    <t>1: fouten barrage</t>
  </si>
  <si>
    <t>styl2  2e bar.</t>
  </si>
  <si>
    <t>5e wedstrijd</t>
  </si>
  <si>
    <t>6e wedstrijd</t>
  </si>
  <si>
    <t>Plaatsingspunten 6e wedstrijd:</t>
  </si>
  <si>
    <t>Plaatsingspunten 5e wedstrijd:</t>
  </si>
  <si>
    <t>ftn1  5e</t>
  </si>
  <si>
    <t>styl1  5e</t>
  </si>
  <si>
    <t>ftn2  5e</t>
  </si>
  <si>
    <t>styl2  5e bar.</t>
  </si>
  <si>
    <t xml:space="preserve"> 5e tot ftn</t>
  </si>
  <si>
    <t>ftn1  6e</t>
  </si>
  <si>
    <t>styl1  6e</t>
  </si>
  <si>
    <t>ftn2  6e</t>
  </si>
  <si>
    <t>styl2  6e bar.</t>
  </si>
  <si>
    <t xml:space="preserve"> 6e tot ftn</t>
  </si>
  <si>
    <t>5e tot ftn</t>
  </si>
  <si>
    <t xml:space="preserve"> </t>
  </si>
  <si>
    <t>Klasse BB verbergen</t>
  </si>
  <si>
    <t>zie dressuur</t>
  </si>
  <si>
    <t>Zie dressuur</t>
  </si>
  <si>
    <t>Nee</t>
  </si>
  <si>
    <t>Discipline:</t>
  </si>
  <si>
    <t>Ruiter / amazone</t>
  </si>
  <si>
    <t>Maximaal aantal strafpunten</t>
  </si>
  <si>
    <t>1.00</t>
  </si>
  <si>
    <t xml:space="preserve">Import gegevens </t>
  </si>
  <si>
    <t>1.10</t>
  </si>
  <si>
    <t>1.20</t>
  </si>
  <si>
    <t>1.30</t>
  </si>
  <si>
    <t>1.35</t>
  </si>
  <si>
    <t>1.40</t>
  </si>
  <si>
    <t>1.30 - 1.40</t>
  </si>
  <si>
    <t>Klasse 130-140 samenvoegen</t>
  </si>
  <si>
    <t xml:space="preserve">LEES ONDERSTAANDE INFO EERST!!
Zowel de afgevaardigden als de reserves dienen zich in te schrijven via mijnknhs.nl  voor sluitingsdata!!.
Reserveruiters die niet ingezet worden, krijgen hun inschrijfgeld
automatisch weer retour geboekt!
</t>
  </si>
  <si>
    <t>West Veluwe</t>
  </si>
  <si>
    <t>0.90</t>
  </si>
  <si>
    <t>0.80</t>
  </si>
  <si>
    <t>P</t>
  </si>
  <si>
    <t xml:space="preserve">Putten </t>
  </si>
  <si>
    <t>3 Mei</t>
  </si>
  <si>
    <t>Nijkerkerveen</t>
  </si>
  <si>
    <t>17 Mei</t>
  </si>
  <si>
    <t>Hoevelaken</t>
  </si>
  <si>
    <t xml:space="preserve">7 Juni </t>
  </si>
  <si>
    <t>784267GW</t>
  </si>
  <si>
    <t>Gwyn</t>
  </si>
  <si>
    <t>Grebberuiters, RV. De</t>
  </si>
  <si>
    <t>718822DB</t>
  </si>
  <si>
    <t>Danique</t>
  </si>
  <si>
    <t>Voorwaarts, RV.</t>
  </si>
  <si>
    <t>1024495NK</t>
  </si>
  <si>
    <t>NERO G.B.L.</t>
  </si>
  <si>
    <t>Gouden Hert (HVP.), RV.</t>
  </si>
  <si>
    <t>921093ME</t>
  </si>
  <si>
    <t>Max G</t>
  </si>
  <si>
    <t>Willaerruiters, RV.</t>
  </si>
  <si>
    <t>1019289FJ</t>
  </si>
  <si>
    <t>F Libre VHS Z</t>
  </si>
  <si>
    <t>Neuderuiters, RV.</t>
  </si>
  <si>
    <t>924561HM</t>
  </si>
  <si>
    <t>Hey Limit</t>
  </si>
  <si>
    <t>990273OM</t>
  </si>
  <si>
    <t>Omora O</t>
  </si>
  <si>
    <t>Valouwe, RV.</t>
  </si>
  <si>
    <t>944147NB</t>
  </si>
  <si>
    <t>Next Generation.D</t>
  </si>
  <si>
    <t>Lunaruiters, RV. de</t>
  </si>
  <si>
    <t>844441CL</t>
  </si>
  <si>
    <t>Cheer Up</t>
  </si>
  <si>
    <t>985022NB</t>
  </si>
  <si>
    <t>Novi</t>
  </si>
  <si>
    <t>975112NW</t>
  </si>
  <si>
    <t>Nannabel H.W.</t>
  </si>
  <si>
    <t>Laak, RV. De</t>
  </si>
  <si>
    <t>1019618CD</t>
  </si>
  <si>
    <t>Carlsberg 10</t>
  </si>
  <si>
    <t>Barneveld e.o., RV. RSV.</t>
  </si>
  <si>
    <t>975160NB</t>
  </si>
  <si>
    <t>Noa La</t>
  </si>
  <si>
    <t>966508ND</t>
  </si>
  <si>
    <t>Napoleon B.</t>
  </si>
  <si>
    <t>962093GP</t>
  </si>
  <si>
    <t>Godelien</t>
  </si>
  <si>
    <t>783728GK</t>
  </si>
  <si>
    <t>Gamantha fortuna</t>
  </si>
  <si>
    <t>978248OB</t>
  </si>
  <si>
    <t>One Choice</t>
  </si>
  <si>
    <t>1017216FO</t>
  </si>
  <si>
    <t>Flying Freedom H</t>
  </si>
  <si>
    <t>959403FH</t>
  </si>
  <si>
    <t>Frenchymodo LV</t>
  </si>
  <si>
    <t>994813LG</t>
  </si>
  <si>
    <t>Laganita BvG</t>
  </si>
  <si>
    <t>907109HW</t>
  </si>
  <si>
    <t>Hudson bay</t>
  </si>
  <si>
    <t>976796QN</t>
  </si>
  <si>
    <t>Quadraat</t>
  </si>
  <si>
    <t>988556OB</t>
  </si>
  <si>
    <t>Okita</t>
  </si>
  <si>
    <t>906388HL</t>
  </si>
  <si>
    <t>Halla</t>
  </si>
  <si>
    <t>Engruiters, RV.</t>
  </si>
  <si>
    <t>961832LW</t>
  </si>
  <si>
    <t>Lycke's Legend</t>
  </si>
  <si>
    <t>Uit11</t>
  </si>
  <si>
    <t>925668CB</t>
  </si>
  <si>
    <t>Cassablanca</t>
  </si>
  <si>
    <t>Uit15</t>
  </si>
  <si>
    <t>935921KB</t>
  </si>
  <si>
    <t>Kyra</t>
  </si>
  <si>
    <t>993041OB</t>
  </si>
  <si>
    <t>Oliver van de Nethe</t>
  </si>
  <si>
    <t>Uit2</t>
  </si>
  <si>
    <t>1023066BW</t>
  </si>
  <si>
    <t>Hiekata B</t>
  </si>
  <si>
    <t>932275LB</t>
  </si>
  <si>
    <t>Lavender Blue</t>
  </si>
  <si>
    <t>812636GM</t>
  </si>
  <si>
    <t>General darco</t>
  </si>
  <si>
    <t>1021118MK</t>
  </si>
  <si>
    <t>Montana Vdm</t>
  </si>
  <si>
    <t>677232EM</t>
  </si>
  <si>
    <t>Edzard</t>
  </si>
  <si>
    <t>932627LH</t>
  </si>
  <si>
    <t>Lexie</t>
  </si>
  <si>
    <t>Garderruiters, RV.</t>
  </si>
  <si>
    <t>993033OH</t>
  </si>
  <si>
    <t>Obriolita</t>
  </si>
  <si>
    <t>960212NB</t>
  </si>
  <si>
    <t>Nacaltha HBL</t>
  </si>
  <si>
    <t>965142IM</t>
  </si>
  <si>
    <t>Ipwiths</t>
  </si>
  <si>
    <t>959313HM</t>
  </si>
  <si>
    <t>Hoznayo</t>
  </si>
  <si>
    <t>969649NO</t>
  </si>
  <si>
    <t>Non stop w</t>
  </si>
  <si>
    <t>859705IR</t>
  </si>
  <si>
    <t>Idaho</t>
  </si>
  <si>
    <t>898922CF</t>
  </si>
  <si>
    <t>Codak</t>
  </si>
  <si>
    <t>RZN, RV.</t>
  </si>
  <si>
    <t>974162CB</t>
  </si>
  <si>
    <t>Cekinalita HBL</t>
  </si>
  <si>
    <t>Uit1</t>
  </si>
  <si>
    <t>817457GV</t>
  </si>
  <si>
    <t>Givenchy van de hazelhof</t>
  </si>
  <si>
    <t>Randmeerruiters, RV. De</t>
  </si>
  <si>
    <t>978094MH</t>
  </si>
  <si>
    <t>Miss Marley</t>
  </si>
  <si>
    <t>999024HH</t>
  </si>
  <si>
    <t>HEZWIGGY JG</t>
  </si>
  <si>
    <t>937670MB</t>
  </si>
  <si>
    <t>Miefrieda</t>
  </si>
  <si>
    <t>702153ER</t>
  </si>
  <si>
    <t>Erroco Blue</t>
  </si>
  <si>
    <t>1010183MK</t>
  </si>
  <si>
    <t>Maddy van het Almehof</t>
  </si>
  <si>
    <t>962286ME</t>
  </si>
  <si>
    <t>Maestro uut Niekark</t>
  </si>
  <si>
    <t>874918FB</t>
  </si>
  <si>
    <t>Falco</t>
  </si>
  <si>
    <t>Jacintha Wilmink</t>
  </si>
  <si>
    <t xml:space="preserve">1.10 </t>
  </si>
  <si>
    <t>Carina van de Krol</t>
  </si>
  <si>
    <t>Nico Knoppert</t>
  </si>
  <si>
    <t>Hielke Elferink</t>
  </si>
  <si>
    <t>Anna De Jonge</t>
  </si>
  <si>
    <t>Geralda Ter Maaten</t>
  </si>
  <si>
    <t>Melony van Manen</t>
  </si>
  <si>
    <t>Erwin de Bruin</t>
  </si>
  <si>
    <t>Sandra van der Linde</t>
  </si>
  <si>
    <t>Jenny Van den Burg</t>
  </si>
  <si>
    <t>Henrik Worst</t>
  </si>
  <si>
    <t>Fleur Dibbet</t>
  </si>
  <si>
    <t>Diana Bos</t>
  </si>
  <si>
    <t>Sophie van Duinkerken</t>
  </si>
  <si>
    <t>Britte Poel</t>
  </si>
  <si>
    <t>Famke Kooij</t>
  </si>
  <si>
    <t>Esmee Oosterloo</t>
  </si>
  <si>
    <t>Madelon Hoogendoorn</t>
  </si>
  <si>
    <t>Julia van Geresteijn</t>
  </si>
  <si>
    <t>Gerard Van Winkoop</t>
  </si>
  <si>
    <t>Marlissa Van Nijhuis</t>
  </si>
  <si>
    <t>Lotte Borgers</t>
  </si>
  <si>
    <t>Isa Van Laar</t>
  </si>
  <si>
    <t>Denise Veldhuizen - Woudenberg</t>
  </si>
  <si>
    <t>Michelle Beelen</t>
  </si>
  <si>
    <t>Julia Van Bloemendaal</t>
  </si>
  <si>
    <t>Henk Den Boer</t>
  </si>
  <si>
    <t xml:space="preserve">1.20 </t>
  </si>
  <si>
    <t>Klaas Mostert</t>
  </si>
  <si>
    <t>Lily van der Knaap</t>
  </si>
  <si>
    <t>Jan Hoegen</t>
  </si>
  <si>
    <t>Larissa Hartkamp</t>
  </si>
  <si>
    <t>Rosalin Baan</t>
  </si>
  <si>
    <t>Dominique Van Rouwendaal</t>
  </si>
  <si>
    <t>Gerdine Frens</t>
  </si>
  <si>
    <t>Melanie Vossebelt</t>
  </si>
  <si>
    <t xml:space="preserve">1.30 </t>
  </si>
  <si>
    <t>Jacomien Hoegen</t>
  </si>
  <si>
    <t>Eline Bosch</t>
  </si>
  <si>
    <t xml:space="preserve">1.35 </t>
  </si>
  <si>
    <t>Gert jan Van Esveld</t>
  </si>
  <si>
    <t>nee</t>
  </si>
  <si>
    <t>Andere Kring</t>
  </si>
  <si>
    <t>1028347KB</t>
  </si>
  <si>
    <t>1031355NF</t>
  </si>
  <si>
    <t>897728EH</t>
  </si>
  <si>
    <t>1029489FW</t>
  </si>
  <si>
    <t>949214NW</t>
  </si>
  <si>
    <t>918910ED</t>
  </si>
  <si>
    <t>1009768NV</t>
  </si>
  <si>
    <t>993215CK</t>
  </si>
  <si>
    <t>981645LM</t>
  </si>
  <si>
    <t>988598MB</t>
  </si>
  <si>
    <t>Rachel Bekkers</t>
  </si>
  <si>
    <t>Denise Florijn</t>
  </si>
  <si>
    <t>Gea Elferink - Ten Hoeve</t>
  </si>
  <si>
    <t>Jonna Wandel</t>
  </si>
  <si>
    <t>Djuli van Winden</t>
  </si>
  <si>
    <t>Kim Vermeulen</t>
  </si>
  <si>
    <t>Carolien Koops</t>
  </si>
  <si>
    <t xml:space="preserve">Martine Kortes - Mulder </t>
  </si>
  <si>
    <t xml:space="preserve">Merel Bouma </t>
  </si>
  <si>
    <t xml:space="preserve">Eline Davelaar </t>
  </si>
  <si>
    <t>King van de Zietfort Z</t>
  </si>
  <si>
    <t>Nolette Loma</t>
  </si>
  <si>
    <t>Elmo</t>
  </si>
  <si>
    <t>Flippo van het Reterink Z</t>
  </si>
  <si>
    <t>Noah</t>
  </si>
  <si>
    <t>Eyecatcher's Verdi</t>
  </si>
  <si>
    <t>Nevita</t>
  </si>
  <si>
    <t>Casual Di Caro Z</t>
  </si>
  <si>
    <t>Lana</t>
  </si>
  <si>
    <t>Micky Devil</t>
  </si>
  <si>
    <t>UIT2</t>
  </si>
  <si>
    <t>1001845NT</t>
  </si>
  <si>
    <t>963930NW</t>
  </si>
  <si>
    <t>1021686PG</t>
  </si>
  <si>
    <t>823931VB</t>
  </si>
  <si>
    <t>992464OL</t>
  </si>
  <si>
    <t>Suzanne Vermeer</t>
  </si>
  <si>
    <t>Michelle Wakker</t>
  </si>
  <si>
    <t>Alyssa de Greef</t>
  </si>
  <si>
    <t>Gea Elferink - Ten Hoeve (sel)</t>
  </si>
  <si>
    <t>Annelies Te Lintelo</t>
  </si>
  <si>
    <t>Next King Vk</t>
  </si>
  <si>
    <t>NEVERDALE</t>
  </si>
  <si>
    <t>Petit Four</t>
  </si>
  <si>
    <t>Vabia</t>
  </si>
  <si>
    <t>Oh Darling Ludine</t>
  </si>
  <si>
    <t>46.68</t>
  </si>
  <si>
    <t>41.12</t>
  </si>
  <si>
    <t>48.69</t>
  </si>
  <si>
    <t>40.71</t>
  </si>
  <si>
    <t>41.63</t>
  </si>
  <si>
    <t>49.26</t>
  </si>
  <si>
    <t>53.56</t>
  </si>
  <si>
    <t>1013372WD</t>
  </si>
  <si>
    <t>953144MW</t>
  </si>
  <si>
    <t>1030208CW</t>
  </si>
  <si>
    <t>960015BL</t>
  </si>
  <si>
    <t>1031517LH</t>
  </si>
  <si>
    <t>1032062GW</t>
  </si>
  <si>
    <t>1010889PS</t>
  </si>
  <si>
    <t>926659JW</t>
  </si>
  <si>
    <t>999154NN</t>
  </si>
  <si>
    <t>1028442PB</t>
  </si>
  <si>
    <t>939263GJ</t>
  </si>
  <si>
    <t>955116VM</t>
  </si>
  <si>
    <t>1009734DL</t>
  </si>
  <si>
    <t>1016040CE</t>
  </si>
  <si>
    <t>920983LJ</t>
  </si>
  <si>
    <t>938929NB</t>
  </si>
  <si>
    <t>Waboeschka DDH Z</t>
  </si>
  <si>
    <t>Maverick</t>
  </si>
  <si>
    <t>Cookie</t>
  </si>
  <si>
    <t>Banana Joe MTB</t>
  </si>
  <si>
    <t>Legunia Baraka</t>
  </si>
  <si>
    <t>Gomax P.S. Z</t>
  </si>
  <si>
    <t>Palou Du Reventon</t>
  </si>
  <si>
    <t>Jabab Van De Eijkhof</t>
  </si>
  <si>
    <t>Nicesinaa van de Peelvenhoeve</t>
  </si>
  <si>
    <t>Palermo Hbl</t>
  </si>
  <si>
    <t>Gadget</t>
  </si>
  <si>
    <t>Vedett van 't Loo Z</t>
  </si>
  <si>
    <t>D'Amore MTB Z</t>
  </si>
  <si>
    <t>Choletty van de Pluum</t>
  </si>
  <si>
    <t>La Niña</t>
  </si>
  <si>
    <t>Nuule Vd Watermolen</t>
  </si>
  <si>
    <t xml:space="preserve">Lara Bossmann </t>
  </si>
  <si>
    <t xml:space="preserve">Lieke De Jong </t>
  </si>
  <si>
    <t xml:space="preserve">Michelle Wakker </t>
  </si>
  <si>
    <t xml:space="preserve">Kaylee Van Esveld </t>
  </si>
  <si>
    <t xml:space="preserve">Mik Loevering </t>
  </si>
  <si>
    <t xml:space="preserve">Marlies Van Montfrans </t>
  </si>
  <si>
    <t xml:space="preserve">Meredith Baan </t>
  </si>
  <si>
    <t xml:space="preserve">Jessica Nesselaar </t>
  </si>
  <si>
    <t xml:space="preserve">Gerard Van Winkoop </t>
  </si>
  <si>
    <t xml:space="preserve">Robine Smink </t>
  </si>
  <si>
    <t xml:space="preserve">Jeslin Westerhuis </t>
  </si>
  <si>
    <t xml:space="preserve">Alyssa de Greef </t>
  </si>
  <si>
    <t xml:space="preserve">Linde Heijnis </t>
  </si>
  <si>
    <t xml:space="preserve">Suzanne Vermeer </t>
  </si>
  <si>
    <t xml:space="preserve">Jonna Wandel </t>
  </si>
  <si>
    <t xml:space="preserve">Rachel Bekkers </t>
  </si>
  <si>
    <t xml:space="preserve">Linda Pitlo - Van Wessel </t>
  </si>
  <si>
    <t xml:space="preserve">Marlou van Duinkerken </t>
  </si>
  <si>
    <t>Vrijw</t>
  </si>
  <si>
    <t>33.29</t>
  </si>
  <si>
    <t>39.36</t>
  </si>
  <si>
    <t>39.77</t>
  </si>
  <si>
    <t>35.90</t>
  </si>
  <si>
    <t>40.87</t>
  </si>
  <si>
    <t>40.15</t>
  </si>
  <si>
    <t>38.74</t>
  </si>
  <si>
    <t>45.45</t>
  </si>
  <si>
    <t>49.58</t>
  </si>
  <si>
    <t>48.07</t>
  </si>
  <si>
    <t>45.18</t>
  </si>
  <si>
    <t>Gouden Hert (HVP)</t>
  </si>
  <si>
    <t>Veluweruiters, RV.</t>
  </si>
  <si>
    <t xml:space="preserve">Lunaruiters, RV. de </t>
  </si>
  <si>
    <t>RZN, RV</t>
  </si>
  <si>
    <t>Kraaij afd. Paard,</t>
  </si>
  <si>
    <t>Barneveld, RV. de</t>
  </si>
  <si>
    <t>Barneveld e.o., RV</t>
  </si>
  <si>
    <t>Beemster Ruiters, RV.</t>
  </si>
  <si>
    <t>UIT12</t>
  </si>
  <si>
    <t>Marjolein van Ingen- van de Pol</t>
  </si>
  <si>
    <t>O'Conner</t>
  </si>
  <si>
    <t>1004498OP</t>
  </si>
  <si>
    <t>Rankveld</t>
  </si>
  <si>
    <t>998364TM</t>
  </si>
  <si>
    <t>Marc Mattijssen</t>
  </si>
  <si>
    <t>Tilot van de Mispelaere</t>
  </si>
  <si>
    <t>Nieuwe Heuvel</t>
  </si>
  <si>
    <t>990697JD</t>
  </si>
  <si>
    <t>Anouk Dorresteijn</t>
  </si>
  <si>
    <t>James Bont D.</t>
  </si>
  <si>
    <t>1023548PA</t>
  </si>
  <si>
    <t>Lynn van Amerongen</t>
  </si>
  <si>
    <t>Petrichta</t>
  </si>
  <si>
    <t>De Laak, RV de</t>
  </si>
  <si>
    <t xml:space="preserve">Marinka Keus </t>
  </si>
  <si>
    <t>Paris Van  T Studutch</t>
  </si>
  <si>
    <t>1025540PK</t>
  </si>
  <si>
    <t>RZN</t>
  </si>
  <si>
    <t>Linda van de Burg</t>
  </si>
  <si>
    <t>Katinka</t>
  </si>
  <si>
    <t>983464KB</t>
  </si>
  <si>
    <t>Que bueno van't straateinde z</t>
  </si>
  <si>
    <t>Manueella van Rootselaar</t>
  </si>
  <si>
    <t>1010452QR</t>
  </si>
  <si>
    <t>Keizers Kiekeboe</t>
  </si>
  <si>
    <t>Kiki Polman</t>
  </si>
  <si>
    <t>1004329KP</t>
  </si>
  <si>
    <t>Arnhems HC. De Waterberg (RV)</t>
  </si>
  <si>
    <t>Ici Paris</t>
  </si>
  <si>
    <t>Floor Smelt</t>
  </si>
  <si>
    <t>936676IS</t>
  </si>
  <si>
    <t>Kraaij afd. Paard, RSC.</t>
  </si>
  <si>
    <t>Hydson bay</t>
  </si>
  <si>
    <t xml:space="preserve">Isa van Laar </t>
  </si>
  <si>
    <t>Julia van Bloemendaal</t>
  </si>
  <si>
    <t>Engruiters</t>
  </si>
  <si>
    <t>Shakira WW</t>
  </si>
  <si>
    <t>990555SW</t>
  </si>
  <si>
    <t>UIT</t>
  </si>
  <si>
    <t>Ryan de Waal</t>
  </si>
  <si>
    <t>Lovette</t>
  </si>
  <si>
    <t>1008372LW</t>
  </si>
  <si>
    <t>Kim van Batenburg</t>
  </si>
  <si>
    <t>Lady Aida Hs</t>
  </si>
  <si>
    <t>2: totaal fouten</t>
  </si>
  <si>
    <t>995571LB</t>
  </si>
  <si>
    <t>Bobbi Hulsenbeck</t>
  </si>
  <si>
    <t>Unzip</t>
  </si>
  <si>
    <t>934410UH</t>
  </si>
  <si>
    <t>Marinka Keus</t>
  </si>
  <si>
    <t>Guido Jan Schoemaker</t>
  </si>
  <si>
    <t>Miasinaa Ub</t>
  </si>
  <si>
    <t>1008414MS</t>
  </si>
  <si>
    <t xml:space="preserve">Klomp </t>
  </si>
  <si>
    <t>Puretto</t>
  </si>
  <si>
    <t>1009752PK</t>
  </si>
  <si>
    <t>Islabonita HBL</t>
  </si>
  <si>
    <t>959386IB</t>
  </si>
  <si>
    <t>Kim van Rouwendaal</t>
  </si>
  <si>
    <t>Kylie</t>
  </si>
  <si>
    <t>979036KR</t>
  </si>
  <si>
    <t>Pour Ami SK</t>
  </si>
  <si>
    <t>1019300PB</t>
  </si>
  <si>
    <t>1013655AR</t>
  </si>
  <si>
    <t>Floor van Roon</t>
  </si>
  <si>
    <t>Artic</t>
  </si>
  <si>
    <t>Koninklijke Nederlandsche Jachtvereniging, RV.</t>
  </si>
  <si>
    <t>1027644OS</t>
  </si>
  <si>
    <t>O'jane</t>
  </si>
  <si>
    <t>Klomp</t>
  </si>
  <si>
    <t xml:space="preserve">Miefrieda </t>
  </si>
  <si>
    <t>Julian Kraaij</t>
  </si>
  <si>
    <t>1031004MK</t>
  </si>
  <si>
    <t>Maud</t>
  </si>
  <si>
    <t>Stan Schillemans</t>
  </si>
  <si>
    <t>918639DS</t>
  </si>
  <si>
    <t>Djampassi du Vlist Z</t>
  </si>
  <si>
    <t>Voorwaarts</t>
  </si>
  <si>
    <t>Julian Kraay</t>
  </si>
  <si>
    <t>Ivant</t>
  </si>
  <si>
    <t xml:space="preserve">RZN </t>
  </si>
  <si>
    <t>871239IK</t>
  </si>
  <si>
    <t>Winx du Vlist</t>
  </si>
  <si>
    <t>998162WS</t>
  </si>
  <si>
    <t>Juian Kraay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</si>
</sst>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10"/>
      <color rgb="FF363636"/>
      <name val="Arial"/>
      <family val="2"/>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181">
    <xf numFmtId="0" fontId="0" fillId="0" borderId="0" xfId="0"/>
    <xf numFmtId="0" fontId="0" fillId="0" borderId="0" xfId="0" applyProtection="1">
      <protection locked="0"/>
    </xf>
    <xf numFmtId="0" fontId="0" fillId="2" borderId="1" xfId="0" applyFill="1" applyBorder="1"/>
    <xf numFmtId="0" fontId="0" fillId="2" borderId="2" xfId="0" applyFill="1" applyBorder="1"/>
    <xf numFmtId="0" fontId="2" fillId="0" borderId="0" xfId="0" applyFont="1" applyProtection="1">
      <protection locked="0"/>
    </xf>
    <xf numFmtId="0" fontId="0" fillId="2" borderId="3" xfId="0" applyFill="1" applyBorder="1"/>
    <xf numFmtId="0" fontId="0" fillId="2" borderId="1" xfId="0" applyFill="1" applyBorder="1" applyAlignment="1">
      <alignment vertical="center"/>
    </xf>
    <xf numFmtId="0" fontId="0" fillId="2" borderId="1" xfId="0" applyFill="1" applyBorder="1" applyAlignment="1">
      <alignment wrapText="1"/>
    </xf>
    <xf numFmtId="0" fontId="0" fillId="0" borderId="1" xfId="0" applyBorder="1" applyAlignment="1" applyProtection="1">
      <alignment horizontal="left"/>
      <protection locked="0"/>
    </xf>
    <xf numFmtId="0" fontId="0" fillId="0" borderId="0" xfId="0" applyAlignment="1">
      <alignment horizontal="center"/>
    </xf>
    <xf numFmtId="0" fontId="0" fillId="2" borderId="2" xfId="0" applyFill="1" applyBorder="1" applyAlignment="1">
      <alignment horizontal="center"/>
    </xf>
    <xf numFmtId="0" fontId="0" fillId="0" borderId="4" xfId="0" applyBorder="1" applyAlignment="1">
      <alignment horizontal="center"/>
    </xf>
    <xf numFmtId="0" fontId="0" fillId="2" borderId="1" xfId="0" applyFill="1" applyBorder="1" applyAlignment="1">
      <alignment horizontal="center" wrapText="1"/>
    </xf>
    <xf numFmtId="0" fontId="0" fillId="0" borderId="1" xfId="0" applyBorder="1" applyAlignment="1">
      <alignment horizontal="center"/>
    </xf>
    <xf numFmtId="0" fontId="0" fillId="0" borderId="0" xfId="0" applyAlignment="1">
      <alignment horizontal="right" vertical="top"/>
    </xf>
    <xf numFmtId="0" fontId="0" fillId="2" borderId="1" xfId="0" applyFill="1" applyBorder="1" applyAlignment="1">
      <alignment horizontal="right" vertical="top" wrapText="1"/>
    </xf>
    <xf numFmtId="0" fontId="0" fillId="0" borderId="0" xfId="0" applyAlignment="1" applyProtection="1">
      <alignment horizontal="right" vertical="top"/>
      <protection locked="0"/>
    </xf>
    <xf numFmtId="0" fontId="0" fillId="2" borderId="1" xfId="0" applyFill="1" applyBorder="1" applyAlignment="1">
      <alignment horizontal="center"/>
    </xf>
    <xf numFmtId="0" fontId="0" fillId="0" borderId="4" xfId="0" applyBorder="1" applyAlignment="1">
      <alignment horizontal="left" vertical="center"/>
    </xf>
    <xf numFmtId="0" fontId="0" fillId="0" borderId="1" xfId="0" applyBorder="1" applyAlignment="1" applyProtection="1">
      <alignment horizontal="left" vertical="center" wrapText="1"/>
      <protection locked="0"/>
    </xf>
    <xf numFmtId="0" fontId="0" fillId="0" borderId="1" xfId="0" applyBorder="1" applyAlignment="1">
      <alignment horizontal="left"/>
    </xf>
    <xf numFmtId="2" fontId="0" fillId="2" borderId="1" xfId="0" applyNumberFormat="1" applyFill="1" applyBorder="1" applyAlignment="1">
      <alignment wrapText="1"/>
    </xf>
    <xf numFmtId="0" fontId="0" fillId="2" borderId="5" xfId="0" applyFill="1" applyBorder="1"/>
    <xf numFmtId="0" fontId="0" fillId="2" borderId="5" xfId="0" applyFill="1" applyBorder="1" applyAlignment="1">
      <alignment horizontal="center"/>
    </xf>
    <xf numFmtId="1" fontId="0" fillId="0" borderId="0" xfId="0" applyNumberFormat="1"/>
    <xf numFmtId="0" fontId="0" fillId="2" borderId="0" xfId="0" applyFill="1"/>
    <xf numFmtId="0" fontId="2" fillId="2" borderId="1" xfId="0" applyFont="1" applyFill="1" applyBorder="1"/>
    <xf numFmtId="0" fontId="2" fillId="2" borderId="2" xfId="0" applyFont="1" applyFill="1" applyBorder="1"/>
    <xf numFmtId="0" fontId="1" fillId="0" borderId="2" xfId="0" applyFont="1" applyBorder="1"/>
    <xf numFmtId="0" fontId="0" fillId="0" borderId="1" xfId="0" applyBorder="1" applyProtection="1">
      <protection locked="0"/>
    </xf>
    <xf numFmtId="0" fontId="0" fillId="0" borderId="1" xfId="0" applyBorder="1"/>
    <xf numFmtId="49" fontId="0" fillId="0" borderId="1" xfId="0" applyNumberFormat="1" applyBorder="1" applyAlignment="1" applyProtection="1">
      <alignment horizontal="left"/>
      <protection locked="0"/>
    </xf>
    <xf numFmtId="0" fontId="0" fillId="2" borderId="6" xfId="0" applyFill="1" applyBorder="1" applyAlignment="1">
      <alignment horizontal="center"/>
    </xf>
    <xf numFmtId="0" fontId="0" fillId="2" borderId="7" xfId="0" applyFill="1" applyBorder="1" applyAlignment="1">
      <alignment horizontal="left"/>
    </xf>
    <xf numFmtId="0" fontId="0" fillId="2" borderId="8" xfId="0" applyFill="1" applyBorder="1" applyAlignment="1">
      <alignment horizontal="left"/>
    </xf>
    <xf numFmtId="0" fontId="0" fillId="2" borderId="8" xfId="0" applyFill="1" applyBorder="1" applyAlignment="1" applyProtection="1">
      <alignment horizontal="center"/>
      <protection locked="0"/>
    </xf>
    <xf numFmtId="0" fontId="0" fillId="2" borderId="7" xfId="0" applyFill="1" applyBorder="1"/>
    <xf numFmtId="0" fontId="0" fillId="2" borderId="3" xfId="0" applyFill="1" applyBorder="1" applyAlignment="1">
      <alignment horizontal="center"/>
    </xf>
    <xf numFmtId="0" fontId="0" fillId="2" borderId="9" xfId="0" applyFill="1" applyBorder="1" applyAlignment="1">
      <alignment horizontal="center"/>
    </xf>
    <xf numFmtId="0" fontId="0" fillId="0" borderId="10" xfId="0" applyBorder="1" applyAlignment="1" applyProtection="1">
      <alignment horizontal="center"/>
      <protection locked="0"/>
    </xf>
    <xf numFmtId="0" fontId="0" fillId="0" borderId="0" xfId="0" applyAlignment="1" applyProtection="1">
      <alignment horizontal="center"/>
      <protection locked="0"/>
    </xf>
    <xf numFmtId="0" fontId="0" fillId="0" borderId="11" xfId="0" applyBorder="1" applyProtection="1">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0" borderId="7" xfId="0" applyBorder="1" applyAlignment="1" applyProtection="1">
      <alignment horizontal="left"/>
      <protection locked="0"/>
    </xf>
    <xf numFmtId="0" fontId="0" fillId="0" borderId="6" xfId="0" applyBorder="1" applyAlignment="1" applyProtection="1">
      <alignment horizontal="left"/>
      <protection locked="0"/>
    </xf>
    <xf numFmtId="0" fontId="0" fillId="0" borderId="8" xfId="0"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pplyProtection="1">
      <alignment horizontal="left"/>
      <protection locked="0"/>
    </xf>
    <xf numFmtId="0" fontId="0" fillId="0" borderId="11" xfId="0" applyBorder="1" applyAlignment="1" applyProtection="1">
      <alignment horizontal="center"/>
      <protection locked="0"/>
    </xf>
    <xf numFmtId="0" fontId="0" fillId="2" borderId="13"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0" fillId="0" borderId="3" xfId="0"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 xfId="0" applyFill="1" applyBorder="1" applyProtection="1">
      <protection locked="0"/>
    </xf>
    <xf numFmtId="2" fontId="0" fillId="0" borderId="0" xfId="0" applyNumberFormat="1" applyProtection="1">
      <protection locked="0"/>
    </xf>
    <xf numFmtId="2" fontId="0" fillId="2" borderId="4" xfId="0" applyNumberFormat="1" applyFill="1" applyBorder="1" applyAlignment="1" applyProtection="1">
      <alignment horizontal="left"/>
      <protection locked="0"/>
    </xf>
    <xf numFmtId="2" fontId="0" fillId="2" borderId="14" xfId="0" applyNumberFormat="1" applyFill="1" applyBorder="1" applyAlignment="1" applyProtection="1">
      <alignment horizontal="left"/>
      <protection locked="0"/>
    </xf>
    <xf numFmtId="0" fontId="1" fillId="0" borderId="1" xfId="0" applyFont="1" applyBorder="1"/>
    <xf numFmtId="0" fontId="0" fillId="3" borderId="1" xfId="0" applyFill="1" applyBorder="1" applyProtection="1">
      <protection locked="0"/>
    </xf>
    <xf numFmtId="0" fontId="0" fillId="4" borderId="1" xfId="0" applyFill="1" applyBorder="1" applyProtection="1">
      <protection locked="0"/>
    </xf>
    <xf numFmtId="0" fontId="0" fillId="2" borderId="9" xfId="0" applyFill="1" applyBorder="1"/>
    <xf numFmtId="164" fontId="0" fillId="3" borderId="8" xfId="0" applyNumberFormat="1" applyFill="1" applyBorder="1" applyAlignment="1">
      <alignment horizontal="center"/>
    </xf>
    <xf numFmtId="164" fontId="0" fillId="2" borderId="8" xfId="0" applyNumberFormat="1" applyFill="1" applyBorder="1"/>
    <xf numFmtId="164" fontId="0" fillId="3" borderId="8" xfId="0" applyNumberFormat="1" applyFill="1" applyBorder="1" applyProtection="1">
      <protection locked="0"/>
    </xf>
    <xf numFmtId="164" fontId="0" fillId="3" borderId="1" xfId="0" applyNumberFormat="1" applyFill="1" applyBorder="1" applyProtection="1">
      <protection locked="0"/>
    </xf>
    <xf numFmtId="164" fontId="0" fillId="2" borderId="1" xfId="0" applyNumberFormat="1" applyFill="1" applyBorder="1"/>
    <xf numFmtId="164" fontId="0" fillId="4" borderId="1" xfId="0" applyNumberFormat="1" applyFill="1" applyBorder="1" applyProtection="1">
      <protection locked="0"/>
    </xf>
    <xf numFmtId="0" fontId="1" fillId="2" borderId="1" xfId="0" applyFont="1" applyFill="1" applyBorder="1"/>
    <xf numFmtId="0" fontId="0" fillId="2" borderId="10" xfId="0" applyFill="1" applyBorder="1" applyAlignment="1">
      <alignment wrapText="1"/>
    </xf>
    <xf numFmtId="0" fontId="1" fillId="2" borderId="10" xfId="0" applyFont="1" applyFill="1" applyBorder="1" applyAlignment="1">
      <alignment wrapText="1"/>
    </xf>
    <xf numFmtId="0" fontId="1" fillId="0" borderId="1" xfId="0" applyFont="1" applyBorder="1" applyAlignment="1" applyProtection="1">
      <alignment horizontal="left"/>
      <protection locked="0"/>
    </xf>
    <xf numFmtId="49" fontId="1" fillId="0" borderId="1" xfId="0" applyNumberFormat="1" applyFont="1" applyBorder="1" applyAlignment="1" applyProtection="1">
      <alignment horizontal="left"/>
      <protection locked="0"/>
    </xf>
    <xf numFmtId="0" fontId="4" fillId="0" borderId="0" xfId="1" applyFont="1" applyAlignment="1">
      <alignment horizontal="center" vertical="top" wrapText="1"/>
    </xf>
    <xf numFmtId="0" fontId="5" fillId="0" borderId="0" xfId="1" applyFont="1" applyAlignment="1">
      <alignment vertical="top" wrapText="1"/>
    </xf>
    <xf numFmtId="164" fontId="1" fillId="2" borderId="1" xfId="0" applyNumberFormat="1" applyFont="1" applyFill="1" applyBorder="1"/>
    <xf numFmtId="2" fontId="0" fillId="3" borderId="8" xfId="0" applyNumberFormat="1" applyFill="1" applyBorder="1" applyAlignment="1">
      <alignment horizontal="center"/>
    </xf>
    <xf numFmtId="2" fontId="0" fillId="3" borderId="8" xfId="0" applyNumberFormat="1" applyFill="1" applyBorder="1" applyProtection="1">
      <protection locked="0"/>
    </xf>
    <xf numFmtId="2" fontId="0" fillId="3" borderId="1" xfId="0" applyNumberFormat="1" applyFill="1" applyBorder="1" applyProtection="1">
      <protection locked="0"/>
    </xf>
    <xf numFmtId="2" fontId="0" fillId="4" borderId="1" xfId="0" applyNumberFormat="1" applyFill="1" applyBorder="1" applyProtection="1">
      <protection locked="0"/>
    </xf>
    <xf numFmtId="2" fontId="1" fillId="2" borderId="1" xfId="0" applyNumberFormat="1" applyFont="1" applyFill="1" applyBorder="1"/>
    <xf numFmtId="0" fontId="0" fillId="3" borderId="1" xfId="0" applyFill="1" applyBorder="1" applyAlignment="1">
      <alignment horizontal="center"/>
    </xf>
    <xf numFmtId="0" fontId="0" fillId="3" borderId="8" xfId="0" applyFill="1" applyBorder="1" applyAlignment="1">
      <alignment horizontal="center"/>
    </xf>
    <xf numFmtId="0" fontId="0" fillId="2" borderId="8" xfId="0" applyFill="1" applyBorder="1"/>
    <xf numFmtId="0" fontId="0" fillId="3" borderId="8" xfId="0" applyFill="1" applyBorder="1" applyProtection="1">
      <protection locked="0"/>
    </xf>
    <xf numFmtId="0" fontId="0" fillId="4" borderId="1" xfId="0" applyFill="1" applyBorder="1" applyAlignment="1">
      <alignment horizontal="center"/>
    </xf>
    <xf numFmtId="0" fontId="1" fillId="2" borderId="1" xfId="0" applyFont="1" applyFill="1" applyBorder="1" applyAlignment="1">
      <alignment wrapText="1"/>
    </xf>
    <xf numFmtId="2" fontId="1" fillId="2" borderId="8" xfId="0" applyNumberFormat="1" applyFont="1" applyFill="1" applyBorder="1"/>
    <xf numFmtId="0" fontId="0" fillId="0" borderId="14" xfId="0" applyBorder="1" applyAlignment="1" applyProtection="1">
      <alignment horizontal="center"/>
      <protection locked="0"/>
    </xf>
    <xf numFmtId="0" fontId="0" fillId="0" borderId="4" xfId="0" applyBorder="1" applyAlignment="1" applyProtection="1">
      <alignment horizontal="center"/>
      <protection locked="0"/>
    </xf>
    <xf numFmtId="0" fontId="0" fillId="0" borderId="4" xfId="0" applyBorder="1"/>
    <xf numFmtId="0" fontId="2" fillId="0" borderId="4" xfId="0" applyFont="1" applyBorder="1" applyAlignment="1">
      <alignment horizontal="left" vertical="center"/>
    </xf>
    <xf numFmtId="0" fontId="7" fillId="0" borderId="0" xfId="0" applyFont="1"/>
    <xf numFmtId="49" fontId="0" fillId="0" borderId="0" xfId="0" applyNumberFormat="1" applyProtection="1">
      <protection locked="0"/>
    </xf>
    <xf numFmtId="49" fontId="0" fillId="2" borderId="1" xfId="0" applyNumberFormat="1" applyFill="1" applyBorder="1"/>
    <xf numFmtId="49" fontId="2" fillId="0" borderId="0" xfId="0" applyNumberFormat="1" applyFont="1" applyProtection="1">
      <protection locked="0"/>
    </xf>
    <xf numFmtId="49" fontId="0" fillId="0" borderId="0" xfId="0" applyNumberFormat="1" applyAlignment="1">
      <alignment horizontal="center"/>
    </xf>
    <xf numFmtId="0" fontId="1" fillId="0" borderId="1" xfId="0" applyFont="1" applyBorder="1" applyProtection="1">
      <protection locked="0"/>
    </xf>
    <xf numFmtId="0" fontId="1" fillId="0" borderId="0" xfId="0" applyFont="1" applyProtection="1">
      <protection locked="0"/>
    </xf>
    <xf numFmtId="0" fontId="1" fillId="3" borderId="1" xfId="0" applyFont="1" applyFill="1" applyBorder="1" applyProtection="1">
      <protection locked="0"/>
    </xf>
    <xf numFmtId="0" fontId="1" fillId="4" borderId="1" xfId="0" applyFont="1" applyFill="1" applyBorder="1" applyProtection="1">
      <protection locked="0"/>
    </xf>
    <xf numFmtId="0" fontId="0" fillId="2" borderId="7"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0" fillId="2" borderId="7" xfId="0" applyFill="1" applyBorder="1" applyAlignment="1">
      <alignment horizontal="left"/>
    </xf>
    <xf numFmtId="0" fontId="0" fillId="2" borderId="8" xfId="0" applyFill="1" applyBorder="1" applyAlignment="1">
      <alignment horizontal="left"/>
    </xf>
    <xf numFmtId="0" fontId="0" fillId="0" borderId="7"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0" fillId="2" borderId="6" xfId="0" applyFill="1" applyBorder="1" applyAlignment="1">
      <alignment horizontal="left"/>
    </xf>
    <xf numFmtId="0" fontId="0" fillId="0" borderId="7" xfId="0" applyBorder="1" applyAlignment="1" applyProtection="1">
      <alignment horizontal="left"/>
      <protection locked="0"/>
    </xf>
    <xf numFmtId="0" fontId="0" fillId="0" borderId="6" xfId="0" applyBorder="1" applyAlignment="1" applyProtection="1">
      <alignment horizontal="left"/>
      <protection locked="0"/>
    </xf>
    <xf numFmtId="0" fontId="0" fillId="0" borderId="8" xfId="0" applyBorder="1" applyAlignment="1" applyProtection="1">
      <alignment horizontal="left"/>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0" xfId="0"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1" fillId="0" borderId="7" xfId="0" applyFont="1" applyBorder="1" applyAlignment="1">
      <alignment horizontal="left"/>
    </xf>
    <xf numFmtId="0" fontId="1" fillId="2" borderId="7" xfId="0" applyFont="1" applyFill="1" applyBorder="1" applyAlignment="1">
      <alignment horizontal="left"/>
    </xf>
    <xf numFmtId="0" fontId="1" fillId="2" borderId="6" xfId="0" applyFont="1" applyFill="1" applyBorder="1" applyAlignment="1">
      <alignment horizontal="left"/>
    </xf>
    <xf numFmtId="0" fontId="1" fillId="2" borderId="8" xfId="0" applyFont="1" applyFill="1" applyBorder="1" applyAlignment="1">
      <alignment horizontal="left"/>
    </xf>
    <xf numFmtId="0" fontId="3" fillId="0" borderId="14" xfId="0" applyFont="1" applyBorder="1" applyAlignment="1">
      <alignment horizontal="right" vertical="center"/>
    </xf>
    <xf numFmtId="0" fontId="0" fillId="0" borderId="14" xfId="0" applyBorder="1"/>
    <xf numFmtId="0" fontId="0" fillId="0" borderId="3" xfId="0" applyBorder="1"/>
    <xf numFmtId="0" fontId="0" fillId="0" borderId="4" xfId="0" applyBorder="1"/>
    <xf numFmtId="0" fontId="0" fillId="0" borderId="9" xfId="0" applyBorder="1"/>
    <xf numFmtId="0" fontId="0" fillId="3" borderId="7"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4" borderId="7" xfId="0" applyFill="1" applyBorder="1" applyAlignment="1" applyProtection="1">
      <alignment horizontal="left"/>
      <protection locked="0"/>
    </xf>
    <xf numFmtId="0" fontId="0" fillId="4" borderId="6" xfId="0" applyFill="1" applyBorder="1" applyAlignment="1" applyProtection="1">
      <alignment horizontal="left"/>
      <protection locked="0"/>
    </xf>
    <xf numFmtId="0" fontId="0" fillId="4" borderId="8" xfId="0" applyFill="1" applyBorder="1" applyAlignment="1" applyProtection="1">
      <alignment horizontal="left"/>
      <protection locked="0"/>
    </xf>
    <xf numFmtId="0" fontId="0" fillId="2" borderId="13" xfId="0" applyFill="1" applyBorder="1" applyAlignment="1">
      <alignment horizontal="left"/>
    </xf>
    <xf numFmtId="0" fontId="0" fillId="2" borderId="14" xfId="0" applyFill="1" applyBorder="1" applyAlignment="1">
      <alignment horizontal="left"/>
    </xf>
    <xf numFmtId="49" fontId="1" fillId="3" borderId="7" xfId="0" applyNumberFormat="1" applyFont="1" applyFill="1" applyBorder="1" applyAlignment="1" applyProtection="1">
      <alignment horizontal="left"/>
      <protection locked="0"/>
    </xf>
    <xf numFmtId="49" fontId="1" fillId="3" borderId="6" xfId="0" applyNumberFormat="1" applyFont="1" applyFill="1" applyBorder="1" applyAlignment="1" applyProtection="1">
      <alignment horizontal="left"/>
      <protection locked="0"/>
    </xf>
    <xf numFmtId="49" fontId="1" fillId="3" borderId="8" xfId="0" applyNumberFormat="1" applyFont="1" applyFill="1" applyBorder="1" applyAlignment="1" applyProtection="1">
      <alignment horizontal="left"/>
      <protection locked="0"/>
    </xf>
    <xf numFmtId="49" fontId="1" fillId="4" borderId="7" xfId="0" applyNumberFormat="1" applyFont="1" applyFill="1" applyBorder="1" applyAlignment="1" applyProtection="1">
      <alignment horizontal="left"/>
      <protection locked="0"/>
    </xf>
    <xf numFmtId="49" fontId="1" fillId="4" borderId="6" xfId="0" applyNumberFormat="1" applyFont="1" applyFill="1" applyBorder="1" applyAlignment="1" applyProtection="1">
      <alignment horizontal="left"/>
      <protection locked="0"/>
    </xf>
    <xf numFmtId="49" fontId="1" fillId="4" borderId="8" xfId="0" applyNumberFormat="1" applyFont="1" applyFill="1" applyBorder="1" applyAlignment="1" applyProtection="1">
      <alignment horizontal="left"/>
      <protection locked="0"/>
    </xf>
    <xf numFmtId="49" fontId="1" fillId="4" borderId="7" xfId="0" applyNumberFormat="1" applyFont="1" applyFill="1" applyBorder="1" applyAlignment="1">
      <alignment horizontal="left"/>
    </xf>
    <xf numFmtId="49" fontId="1" fillId="4" borderId="6" xfId="0" applyNumberFormat="1" applyFont="1" applyFill="1" applyBorder="1" applyAlignment="1">
      <alignment horizontal="left"/>
    </xf>
    <xf numFmtId="49" fontId="1" fillId="4" borderId="8" xfId="0" applyNumberFormat="1" applyFont="1" applyFill="1" applyBorder="1" applyAlignment="1">
      <alignment horizontal="left"/>
    </xf>
    <xf numFmtId="0" fontId="1" fillId="4" borderId="6" xfId="0" applyFont="1" applyFill="1" applyBorder="1" applyAlignment="1">
      <alignment horizontal="left"/>
    </xf>
    <xf numFmtId="0" fontId="1" fillId="4" borderId="8" xfId="0" applyFont="1" applyFill="1" applyBorder="1" applyAlignment="1">
      <alignment horizontal="left"/>
    </xf>
    <xf numFmtId="0" fontId="1" fillId="3" borderId="6" xfId="0" applyFont="1" applyFill="1" applyBorder="1" applyAlignment="1" applyProtection="1">
      <alignment horizontal="left"/>
      <protection locked="0"/>
    </xf>
    <xf numFmtId="0" fontId="1" fillId="3" borderId="8" xfId="0" applyFont="1" applyFill="1" applyBorder="1" applyAlignment="1" applyProtection="1">
      <alignment horizontal="left"/>
      <protection locked="0"/>
    </xf>
    <xf numFmtId="0" fontId="1" fillId="4" borderId="6" xfId="0" applyFont="1" applyFill="1" applyBorder="1" applyAlignment="1" applyProtection="1">
      <alignment horizontal="left"/>
      <protection locked="0"/>
    </xf>
    <xf numFmtId="0" fontId="1" fillId="4" borderId="8" xfId="0" applyFont="1" applyFill="1" applyBorder="1" applyAlignment="1" applyProtection="1">
      <alignment horizontal="left"/>
      <protection locked="0"/>
    </xf>
    <xf numFmtId="0" fontId="0" fillId="0" borderId="1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lignment horizontal="center" vertical="center"/>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3" fillId="0" borderId="1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0" fillId="0" borderId="1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2" borderId="7"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 fillId="0" borderId="4" xfId="0" applyFont="1" applyBorder="1" applyAlignment="1">
      <alignment horizontal="left" vertical="center"/>
    </xf>
    <xf numFmtId="0" fontId="0" fillId="0" borderId="4" xfId="0" applyBorder="1" applyAlignment="1">
      <alignment horizontal="left" vertical="center"/>
    </xf>
  </cellXfs>
  <cellStyles count="2">
    <cellStyle name="Standaard" xfId="0" builtinId="0"/>
    <cellStyle name="Standa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91489" name="Button 1" hidden="1">
              <a:extLst>
                <a:ext uri="{63B3BB69-23CF-44E3-9099-C40C66FF867C}">
                  <a14:compatExt spid="_x0000_s191489"/>
                </a:ext>
                <a:ext uri="{FF2B5EF4-FFF2-40B4-BE49-F238E27FC236}">
                  <a16:creationId xmlns:a16="http://schemas.microsoft.com/office/drawing/2014/main" id="{00000000-0008-0000-0100-000001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12</xdr:col>
          <xdr:colOff>0</xdr:colOff>
          <xdr:row>7</xdr:row>
          <xdr:rowOff>182880</xdr:rowOff>
        </xdr:to>
        <xdr:sp macro="" textlink="">
          <xdr:nvSpPr>
            <xdr:cNvPr id="191490" name="Button 2" hidden="1">
              <a:extLst>
                <a:ext uri="{63B3BB69-23CF-44E3-9099-C40C66FF867C}">
                  <a14:compatExt spid="_x0000_s191490"/>
                </a:ext>
                <a:ext uri="{FF2B5EF4-FFF2-40B4-BE49-F238E27FC236}">
                  <a16:creationId xmlns:a16="http://schemas.microsoft.com/office/drawing/2014/main" id="{00000000-0008-0000-0100-000002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20</xdr:col>
          <xdr:colOff>0</xdr:colOff>
          <xdr:row>7</xdr:row>
          <xdr:rowOff>175260</xdr:rowOff>
        </xdr:to>
        <xdr:sp macro="" textlink="">
          <xdr:nvSpPr>
            <xdr:cNvPr id="191491" name="Button 3" hidden="1">
              <a:extLst>
                <a:ext uri="{63B3BB69-23CF-44E3-9099-C40C66FF867C}">
                  <a14:compatExt spid="_x0000_s191491"/>
                </a:ext>
                <a:ext uri="{FF2B5EF4-FFF2-40B4-BE49-F238E27FC236}">
                  <a16:creationId xmlns:a16="http://schemas.microsoft.com/office/drawing/2014/main" id="{00000000-0008-0000-0100-000003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1492" name="Button 4" hidden="1">
              <a:extLst>
                <a:ext uri="{63B3BB69-23CF-44E3-9099-C40C66FF867C}">
                  <a14:compatExt spid="_x0000_s191492"/>
                </a:ext>
                <a:ext uri="{FF2B5EF4-FFF2-40B4-BE49-F238E27FC236}">
                  <a16:creationId xmlns:a16="http://schemas.microsoft.com/office/drawing/2014/main" id="{00000000-0008-0000-0100-000004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91493" name="Button 5" hidden="1">
              <a:extLst>
                <a:ext uri="{63B3BB69-23CF-44E3-9099-C40C66FF867C}">
                  <a14:compatExt spid="_x0000_s191493"/>
                </a:ext>
                <a:ext uri="{FF2B5EF4-FFF2-40B4-BE49-F238E27FC236}">
                  <a16:creationId xmlns:a16="http://schemas.microsoft.com/office/drawing/2014/main" id="{00000000-0008-0000-0100-000005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91494" name="Button 6" hidden="1">
              <a:extLst>
                <a:ext uri="{63B3BB69-23CF-44E3-9099-C40C66FF867C}">
                  <a14:compatExt spid="_x0000_s191494"/>
                </a:ext>
                <a:ext uri="{FF2B5EF4-FFF2-40B4-BE49-F238E27FC236}">
                  <a16:creationId xmlns:a16="http://schemas.microsoft.com/office/drawing/2014/main" id="{00000000-0008-0000-0100-000006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91495" name="Button 7" hidden="1">
              <a:extLst>
                <a:ext uri="{63B3BB69-23CF-44E3-9099-C40C66FF867C}">
                  <a14:compatExt spid="_x0000_s191495"/>
                </a:ext>
                <a:ext uri="{FF2B5EF4-FFF2-40B4-BE49-F238E27FC236}">
                  <a16:creationId xmlns:a16="http://schemas.microsoft.com/office/drawing/2014/main" id="{00000000-0008-0000-0100-000007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7</xdr:row>
          <xdr:rowOff>22860</xdr:rowOff>
        </xdr:from>
        <xdr:to>
          <xdr:col>30</xdr:col>
          <xdr:colOff>0</xdr:colOff>
          <xdr:row>8</xdr:row>
          <xdr:rowOff>0</xdr:rowOff>
        </xdr:to>
        <xdr:sp macro="" textlink="">
          <xdr:nvSpPr>
            <xdr:cNvPr id="191496" name="Button 8" hidden="1">
              <a:extLst>
                <a:ext uri="{63B3BB69-23CF-44E3-9099-C40C66FF867C}">
                  <a14:compatExt spid="_x0000_s191496"/>
                </a:ext>
                <a:ext uri="{FF2B5EF4-FFF2-40B4-BE49-F238E27FC236}">
                  <a16:creationId xmlns:a16="http://schemas.microsoft.com/office/drawing/2014/main" id="{00000000-0008-0000-0100-000008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1497" name="Button 9" hidden="1">
              <a:extLst>
                <a:ext uri="{63B3BB69-23CF-44E3-9099-C40C66FF867C}">
                  <a14:compatExt spid="_x0000_s191497"/>
                </a:ext>
                <a:ext uri="{FF2B5EF4-FFF2-40B4-BE49-F238E27FC236}">
                  <a16:creationId xmlns:a16="http://schemas.microsoft.com/office/drawing/2014/main" id="{00000000-0008-0000-0100-000009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91498" name="Button 10" hidden="1">
              <a:extLst>
                <a:ext uri="{63B3BB69-23CF-44E3-9099-C40C66FF867C}">
                  <a14:compatExt spid="_x0000_s191498"/>
                </a:ext>
                <a:ext uri="{FF2B5EF4-FFF2-40B4-BE49-F238E27FC236}">
                  <a16:creationId xmlns:a16="http://schemas.microsoft.com/office/drawing/2014/main" id="{00000000-0008-0000-0100-00000A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91499" name="Button 11" hidden="1">
              <a:extLst>
                <a:ext uri="{63B3BB69-23CF-44E3-9099-C40C66FF867C}">
                  <a14:compatExt spid="_x0000_s191499"/>
                </a:ext>
                <a:ext uri="{FF2B5EF4-FFF2-40B4-BE49-F238E27FC236}">
                  <a16:creationId xmlns:a16="http://schemas.microsoft.com/office/drawing/2014/main" id="{00000000-0008-0000-0100-00000B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91500" name="Button 12" hidden="1">
              <a:extLst>
                <a:ext uri="{63B3BB69-23CF-44E3-9099-C40C66FF867C}">
                  <a14:compatExt spid="_x0000_s191500"/>
                </a:ext>
                <a:ext uri="{FF2B5EF4-FFF2-40B4-BE49-F238E27FC236}">
                  <a16:creationId xmlns:a16="http://schemas.microsoft.com/office/drawing/2014/main" id="{00000000-0008-0000-0100-00000C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7</xdr:row>
          <xdr:rowOff>7620</xdr:rowOff>
        </xdr:from>
        <xdr:to>
          <xdr:col>28</xdr:col>
          <xdr:colOff>7620</xdr:colOff>
          <xdr:row>7</xdr:row>
          <xdr:rowOff>182880</xdr:rowOff>
        </xdr:to>
        <xdr:sp macro="" textlink="">
          <xdr:nvSpPr>
            <xdr:cNvPr id="191501" name="Button 13" hidden="1">
              <a:extLst>
                <a:ext uri="{63B3BB69-23CF-44E3-9099-C40C66FF867C}">
                  <a14:compatExt spid="_x0000_s191501"/>
                </a:ext>
                <a:ext uri="{FF2B5EF4-FFF2-40B4-BE49-F238E27FC236}">
                  <a16:creationId xmlns:a16="http://schemas.microsoft.com/office/drawing/2014/main" id="{00000000-0008-0000-0100-00000D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1502" name="Button 14" hidden="1">
              <a:extLst>
                <a:ext uri="{63B3BB69-23CF-44E3-9099-C40C66FF867C}">
                  <a14:compatExt spid="_x0000_s191502"/>
                </a:ext>
                <a:ext uri="{FF2B5EF4-FFF2-40B4-BE49-F238E27FC236}">
                  <a16:creationId xmlns:a16="http://schemas.microsoft.com/office/drawing/2014/main" id="{00000000-0008-0000-0100-00000E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36</xdr:col>
          <xdr:colOff>7620</xdr:colOff>
          <xdr:row>7</xdr:row>
          <xdr:rowOff>182880</xdr:rowOff>
        </xdr:to>
        <xdr:sp macro="" textlink="">
          <xdr:nvSpPr>
            <xdr:cNvPr id="191503" name="Button 15" hidden="1">
              <a:extLst>
                <a:ext uri="{63B3BB69-23CF-44E3-9099-C40C66FF867C}">
                  <a14:compatExt spid="_x0000_s191503"/>
                </a:ext>
                <a:ext uri="{FF2B5EF4-FFF2-40B4-BE49-F238E27FC236}">
                  <a16:creationId xmlns:a16="http://schemas.microsoft.com/office/drawing/2014/main" id="{00000000-0008-0000-0100-00000F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45</xdr:col>
          <xdr:colOff>190500</xdr:colOff>
          <xdr:row>8</xdr:row>
          <xdr:rowOff>0</xdr:rowOff>
        </xdr:to>
        <xdr:sp macro="" textlink="">
          <xdr:nvSpPr>
            <xdr:cNvPr id="191504" name="Button 16" hidden="1">
              <a:extLst>
                <a:ext uri="{63B3BB69-23CF-44E3-9099-C40C66FF867C}">
                  <a14:compatExt spid="_x0000_s191504"/>
                </a:ext>
                <a:ext uri="{FF2B5EF4-FFF2-40B4-BE49-F238E27FC236}">
                  <a16:creationId xmlns:a16="http://schemas.microsoft.com/office/drawing/2014/main" id="{00000000-0008-0000-0100-000010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44</xdr:col>
          <xdr:colOff>38100</xdr:colOff>
          <xdr:row>7</xdr:row>
          <xdr:rowOff>160020</xdr:rowOff>
        </xdr:to>
        <xdr:sp macro="" textlink="">
          <xdr:nvSpPr>
            <xdr:cNvPr id="191505" name="Button 17" hidden="1">
              <a:extLst>
                <a:ext uri="{63B3BB69-23CF-44E3-9099-C40C66FF867C}">
                  <a14:compatExt spid="_x0000_s191505"/>
                </a:ext>
                <a:ext uri="{FF2B5EF4-FFF2-40B4-BE49-F238E27FC236}">
                  <a16:creationId xmlns:a16="http://schemas.microsoft.com/office/drawing/2014/main" id="{00000000-0008-0000-0100-000011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52</xdr:col>
          <xdr:colOff>7620</xdr:colOff>
          <xdr:row>7</xdr:row>
          <xdr:rowOff>182880</xdr:rowOff>
        </xdr:to>
        <xdr:sp macro="" textlink="">
          <xdr:nvSpPr>
            <xdr:cNvPr id="191506" name="Button 18" hidden="1">
              <a:extLst>
                <a:ext uri="{63B3BB69-23CF-44E3-9099-C40C66FF867C}">
                  <a14:compatExt spid="_x0000_s191506"/>
                </a:ext>
                <a:ext uri="{FF2B5EF4-FFF2-40B4-BE49-F238E27FC236}">
                  <a16:creationId xmlns:a16="http://schemas.microsoft.com/office/drawing/2014/main" id="{00000000-0008-0000-0100-000012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30480</xdr:colOff>
          <xdr:row>7</xdr:row>
          <xdr:rowOff>0</xdr:rowOff>
        </xdr:from>
        <xdr:to>
          <xdr:col>53</xdr:col>
          <xdr:colOff>190500</xdr:colOff>
          <xdr:row>7</xdr:row>
          <xdr:rowOff>304800</xdr:rowOff>
        </xdr:to>
        <xdr:sp macro="" textlink="">
          <xdr:nvSpPr>
            <xdr:cNvPr id="191507" name="Button 19" hidden="1">
              <a:extLst>
                <a:ext uri="{63B3BB69-23CF-44E3-9099-C40C66FF867C}">
                  <a14:compatExt spid="_x0000_s191507"/>
                </a:ext>
                <a:ext uri="{FF2B5EF4-FFF2-40B4-BE49-F238E27FC236}">
                  <a16:creationId xmlns:a16="http://schemas.microsoft.com/office/drawing/2014/main" id="{00000000-0008-0000-0100-000013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37</xdr:col>
          <xdr:colOff>175260</xdr:colOff>
          <xdr:row>8</xdr:row>
          <xdr:rowOff>0</xdr:rowOff>
        </xdr:to>
        <xdr:sp macro="" textlink="">
          <xdr:nvSpPr>
            <xdr:cNvPr id="191508" name="Button 20" hidden="1">
              <a:extLst>
                <a:ext uri="{63B3BB69-23CF-44E3-9099-C40C66FF867C}">
                  <a14:compatExt spid="_x0000_s191508"/>
                </a:ext>
                <a:ext uri="{FF2B5EF4-FFF2-40B4-BE49-F238E27FC236}">
                  <a16:creationId xmlns:a16="http://schemas.microsoft.com/office/drawing/2014/main" id="{00000000-0008-0000-0100-000014E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90465" name="Button 1" hidden="1">
              <a:extLst>
                <a:ext uri="{63B3BB69-23CF-44E3-9099-C40C66FF867C}">
                  <a14:compatExt spid="_x0000_s190465"/>
                </a:ext>
                <a:ext uri="{FF2B5EF4-FFF2-40B4-BE49-F238E27FC236}">
                  <a16:creationId xmlns:a16="http://schemas.microsoft.com/office/drawing/2014/main" id="{00000000-0008-0000-0200-000001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12</xdr:col>
          <xdr:colOff>0</xdr:colOff>
          <xdr:row>7</xdr:row>
          <xdr:rowOff>182880</xdr:rowOff>
        </xdr:to>
        <xdr:sp macro="" textlink="">
          <xdr:nvSpPr>
            <xdr:cNvPr id="190466" name="Button 2" hidden="1">
              <a:extLst>
                <a:ext uri="{63B3BB69-23CF-44E3-9099-C40C66FF867C}">
                  <a14:compatExt spid="_x0000_s190466"/>
                </a:ext>
                <a:ext uri="{FF2B5EF4-FFF2-40B4-BE49-F238E27FC236}">
                  <a16:creationId xmlns:a16="http://schemas.microsoft.com/office/drawing/2014/main" id="{00000000-0008-0000-0200-000002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20</xdr:col>
          <xdr:colOff>0</xdr:colOff>
          <xdr:row>7</xdr:row>
          <xdr:rowOff>175260</xdr:rowOff>
        </xdr:to>
        <xdr:sp macro="" textlink="">
          <xdr:nvSpPr>
            <xdr:cNvPr id="190467" name="Button 3" hidden="1">
              <a:extLst>
                <a:ext uri="{63B3BB69-23CF-44E3-9099-C40C66FF867C}">
                  <a14:compatExt spid="_x0000_s190467"/>
                </a:ext>
                <a:ext uri="{FF2B5EF4-FFF2-40B4-BE49-F238E27FC236}">
                  <a16:creationId xmlns:a16="http://schemas.microsoft.com/office/drawing/2014/main" id="{00000000-0008-0000-0200-000003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0468" name="Button 4" hidden="1">
              <a:extLst>
                <a:ext uri="{63B3BB69-23CF-44E3-9099-C40C66FF867C}">
                  <a14:compatExt spid="_x0000_s190468"/>
                </a:ext>
                <a:ext uri="{FF2B5EF4-FFF2-40B4-BE49-F238E27FC236}">
                  <a16:creationId xmlns:a16="http://schemas.microsoft.com/office/drawing/2014/main" id="{00000000-0008-0000-0200-000004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90469" name="Button 5" hidden="1">
              <a:extLst>
                <a:ext uri="{63B3BB69-23CF-44E3-9099-C40C66FF867C}">
                  <a14:compatExt spid="_x0000_s190469"/>
                </a:ext>
                <a:ext uri="{FF2B5EF4-FFF2-40B4-BE49-F238E27FC236}">
                  <a16:creationId xmlns:a16="http://schemas.microsoft.com/office/drawing/2014/main" id="{00000000-0008-0000-0200-000005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90470" name="Button 6" hidden="1">
              <a:extLst>
                <a:ext uri="{63B3BB69-23CF-44E3-9099-C40C66FF867C}">
                  <a14:compatExt spid="_x0000_s190470"/>
                </a:ext>
                <a:ext uri="{FF2B5EF4-FFF2-40B4-BE49-F238E27FC236}">
                  <a16:creationId xmlns:a16="http://schemas.microsoft.com/office/drawing/2014/main" id="{00000000-0008-0000-0200-000006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90471" name="Button 7" hidden="1">
              <a:extLst>
                <a:ext uri="{63B3BB69-23CF-44E3-9099-C40C66FF867C}">
                  <a14:compatExt spid="_x0000_s190471"/>
                </a:ext>
                <a:ext uri="{FF2B5EF4-FFF2-40B4-BE49-F238E27FC236}">
                  <a16:creationId xmlns:a16="http://schemas.microsoft.com/office/drawing/2014/main" id="{00000000-0008-0000-0200-000007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7</xdr:row>
          <xdr:rowOff>22860</xdr:rowOff>
        </xdr:from>
        <xdr:to>
          <xdr:col>30</xdr:col>
          <xdr:colOff>0</xdr:colOff>
          <xdr:row>8</xdr:row>
          <xdr:rowOff>0</xdr:rowOff>
        </xdr:to>
        <xdr:sp macro="" textlink="">
          <xdr:nvSpPr>
            <xdr:cNvPr id="190472" name="Button 8" hidden="1">
              <a:extLst>
                <a:ext uri="{63B3BB69-23CF-44E3-9099-C40C66FF867C}">
                  <a14:compatExt spid="_x0000_s190472"/>
                </a:ext>
                <a:ext uri="{FF2B5EF4-FFF2-40B4-BE49-F238E27FC236}">
                  <a16:creationId xmlns:a16="http://schemas.microsoft.com/office/drawing/2014/main" id="{00000000-0008-0000-0200-000008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0473" name="Button 9" hidden="1">
              <a:extLst>
                <a:ext uri="{63B3BB69-23CF-44E3-9099-C40C66FF867C}">
                  <a14:compatExt spid="_x0000_s190473"/>
                </a:ext>
                <a:ext uri="{FF2B5EF4-FFF2-40B4-BE49-F238E27FC236}">
                  <a16:creationId xmlns:a16="http://schemas.microsoft.com/office/drawing/2014/main" id="{00000000-0008-0000-0200-000009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90474" name="Button 10" hidden="1">
              <a:extLst>
                <a:ext uri="{63B3BB69-23CF-44E3-9099-C40C66FF867C}">
                  <a14:compatExt spid="_x0000_s190474"/>
                </a:ext>
                <a:ext uri="{FF2B5EF4-FFF2-40B4-BE49-F238E27FC236}">
                  <a16:creationId xmlns:a16="http://schemas.microsoft.com/office/drawing/2014/main" id="{00000000-0008-0000-0200-00000A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90475" name="Button 11" hidden="1">
              <a:extLst>
                <a:ext uri="{63B3BB69-23CF-44E3-9099-C40C66FF867C}">
                  <a14:compatExt spid="_x0000_s190475"/>
                </a:ext>
                <a:ext uri="{FF2B5EF4-FFF2-40B4-BE49-F238E27FC236}">
                  <a16:creationId xmlns:a16="http://schemas.microsoft.com/office/drawing/2014/main" id="{00000000-0008-0000-0200-00000B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90476" name="Button 12" hidden="1">
              <a:extLst>
                <a:ext uri="{63B3BB69-23CF-44E3-9099-C40C66FF867C}">
                  <a14:compatExt spid="_x0000_s190476"/>
                </a:ext>
                <a:ext uri="{FF2B5EF4-FFF2-40B4-BE49-F238E27FC236}">
                  <a16:creationId xmlns:a16="http://schemas.microsoft.com/office/drawing/2014/main" id="{00000000-0008-0000-0200-00000C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7</xdr:row>
          <xdr:rowOff>7620</xdr:rowOff>
        </xdr:from>
        <xdr:to>
          <xdr:col>28</xdr:col>
          <xdr:colOff>7620</xdr:colOff>
          <xdr:row>7</xdr:row>
          <xdr:rowOff>182880</xdr:rowOff>
        </xdr:to>
        <xdr:sp macro="" textlink="">
          <xdr:nvSpPr>
            <xdr:cNvPr id="190477" name="Button 13" hidden="1">
              <a:extLst>
                <a:ext uri="{63B3BB69-23CF-44E3-9099-C40C66FF867C}">
                  <a14:compatExt spid="_x0000_s190477"/>
                </a:ext>
                <a:ext uri="{FF2B5EF4-FFF2-40B4-BE49-F238E27FC236}">
                  <a16:creationId xmlns:a16="http://schemas.microsoft.com/office/drawing/2014/main" id="{00000000-0008-0000-0200-00000D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0478" name="Button 14" hidden="1">
              <a:extLst>
                <a:ext uri="{63B3BB69-23CF-44E3-9099-C40C66FF867C}">
                  <a14:compatExt spid="_x0000_s190478"/>
                </a:ext>
                <a:ext uri="{FF2B5EF4-FFF2-40B4-BE49-F238E27FC236}">
                  <a16:creationId xmlns:a16="http://schemas.microsoft.com/office/drawing/2014/main" id="{00000000-0008-0000-0200-00000E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36</xdr:col>
          <xdr:colOff>7620</xdr:colOff>
          <xdr:row>7</xdr:row>
          <xdr:rowOff>182880</xdr:rowOff>
        </xdr:to>
        <xdr:sp macro="" textlink="">
          <xdr:nvSpPr>
            <xdr:cNvPr id="190479" name="Button 15" hidden="1">
              <a:extLst>
                <a:ext uri="{63B3BB69-23CF-44E3-9099-C40C66FF867C}">
                  <a14:compatExt spid="_x0000_s190479"/>
                </a:ext>
                <a:ext uri="{FF2B5EF4-FFF2-40B4-BE49-F238E27FC236}">
                  <a16:creationId xmlns:a16="http://schemas.microsoft.com/office/drawing/2014/main" id="{00000000-0008-0000-0200-00000F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45</xdr:col>
          <xdr:colOff>190500</xdr:colOff>
          <xdr:row>8</xdr:row>
          <xdr:rowOff>0</xdr:rowOff>
        </xdr:to>
        <xdr:sp macro="" textlink="">
          <xdr:nvSpPr>
            <xdr:cNvPr id="190480" name="Button 16" hidden="1">
              <a:extLst>
                <a:ext uri="{63B3BB69-23CF-44E3-9099-C40C66FF867C}">
                  <a14:compatExt spid="_x0000_s190480"/>
                </a:ext>
                <a:ext uri="{FF2B5EF4-FFF2-40B4-BE49-F238E27FC236}">
                  <a16:creationId xmlns:a16="http://schemas.microsoft.com/office/drawing/2014/main" id="{00000000-0008-0000-0200-000010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44</xdr:col>
          <xdr:colOff>38100</xdr:colOff>
          <xdr:row>7</xdr:row>
          <xdr:rowOff>160020</xdr:rowOff>
        </xdr:to>
        <xdr:sp macro="" textlink="">
          <xdr:nvSpPr>
            <xdr:cNvPr id="190481" name="Button 17" hidden="1">
              <a:extLst>
                <a:ext uri="{63B3BB69-23CF-44E3-9099-C40C66FF867C}">
                  <a14:compatExt spid="_x0000_s190481"/>
                </a:ext>
                <a:ext uri="{FF2B5EF4-FFF2-40B4-BE49-F238E27FC236}">
                  <a16:creationId xmlns:a16="http://schemas.microsoft.com/office/drawing/2014/main" id="{00000000-0008-0000-0200-000011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52</xdr:col>
          <xdr:colOff>7620</xdr:colOff>
          <xdr:row>7</xdr:row>
          <xdr:rowOff>182880</xdr:rowOff>
        </xdr:to>
        <xdr:sp macro="" textlink="">
          <xdr:nvSpPr>
            <xdr:cNvPr id="190482" name="Button 18" hidden="1">
              <a:extLst>
                <a:ext uri="{63B3BB69-23CF-44E3-9099-C40C66FF867C}">
                  <a14:compatExt spid="_x0000_s190482"/>
                </a:ext>
                <a:ext uri="{FF2B5EF4-FFF2-40B4-BE49-F238E27FC236}">
                  <a16:creationId xmlns:a16="http://schemas.microsoft.com/office/drawing/2014/main" id="{00000000-0008-0000-0200-000012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30480</xdr:colOff>
          <xdr:row>7</xdr:row>
          <xdr:rowOff>0</xdr:rowOff>
        </xdr:from>
        <xdr:to>
          <xdr:col>53</xdr:col>
          <xdr:colOff>190500</xdr:colOff>
          <xdr:row>7</xdr:row>
          <xdr:rowOff>304800</xdr:rowOff>
        </xdr:to>
        <xdr:sp macro="" textlink="">
          <xdr:nvSpPr>
            <xdr:cNvPr id="190483" name="Button 19" hidden="1">
              <a:extLst>
                <a:ext uri="{63B3BB69-23CF-44E3-9099-C40C66FF867C}">
                  <a14:compatExt spid="_x0000_s190483"/>
                </a:ext>
                <a:ext uri="{FF2B5EF4-FFF2-40B4-BE49-F238E27FC236}">
                  <a16:creationId xmlns:a16="http://schemas.microsoft.com/office/drawing/2014/main" id="{00000000-0008-0000-0200-000013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37</xdr:col>
          <xdr:colOff>175260</xdr:colOff>
          <xdr:row>8</xdr:row>
          <xdr:rowOff>0</xdr:rowOff>
        </xdr:to>
        <xdr:sp macro="" textlink="">
          <xdr:nvSpPr>
            <xdr:cNvPr id="190484" name="Button 20" hidden="1">
              <a:extLst>
                <a:ext uri="{63B3BB69-23CF-44E3-9099-C40C66FF867C}">
                  <a14:compatExt spid="_x0000_s190484"/>
                </a:ext>
                <a:ext uri="{FF2B5EF4-FFF2-40B4-BE49-F238E27FC236}">
                  <a16:creationId xmlns:a16="http://schemas.microsoft.com/office/drawing/2014/main" id="{00000000-0008-0000-0200-000014E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50529" name="Button 1" hidden="1">
              <a:extLst>
                <a:ext uri="{63B3BB69-23CF-44E3-9099-C40C66FF867C}">
                  <a14:compatExt spid="_x0000_s150529"/>
                </a:ext>
                <a:ext uri="{FF2B5EF4-FFF2-40B4-BE49-F238E27FC236}">
                  <a16:creationId xmlns:a16="http://schemas.microsoft.com/office/drawing/2014/main" id="{00000000-0008-0000-0300-000001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12</xdr:col>
          <xdr:colOff>0</xdr:colOff>
          <xdr:row>7</xdr:row>
          <xdr:rowOff>182880</xdr:rowOff>
        </xdr:to>
        <xdr:sp macro="" textlink="">
          <xdr:nvSpPr>
            <xdr:cNvPr id="150530" name="Button 2" hidden="1">
              <a:extLst>
                <a:ext uri="{63B3BB69-23CF-44E3-9099-C40C66FF867C}">
                  <a14:compatExt spid="_x0000_s150530"/>
                </a:ext>
                <a:ext uri="{FF2B5EF4-FFF2-40B4-BE49-F238E27FC236}">
                  <a16:creationId xmlns:a16="http://schemas.microsoft.com/office/drawing/2014/main" id="{00000000-0008-0000-0300-000002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20</xdr:col>
          <xdr:colOff>0</xdr:colOff>
          <xdr:row>7</xdr:row>
          <xdr:rowOff>175260</xdr:rowOff>
        </xdr:to>
        <xdr:sp macro="" textlink="">
          <xdr:nvSpPr>
            <xdr:cNvPr id="150531" name="Button 3" hidden="1">
              <a:extLst>
                <a:ext uri="{63B3BB69-23CF-44E3-9099-C40C66FF867C}">
                  <a14:compatExt spid="_x0000_s150531"/>
                </a:ext>
                <a:ext uri="{FF2B5EF4-FFF2-40B4-BE49-F238E27FC236}">
                  <a16:creationId xmlns:a16="http://schemas.microsoft.com/office/drawing/2014/main" id="{00000000-0008-0000-0300-000003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0532" name="Button 4" hidden="1">
              <a:extLst>
                <a:ext uri="{63B3BB69-23CF-44E3-9099-C40C66FF867C}">
                  <a14:compatExt spid="_x0000_s150532"/>
                </a:ext>
                <a:ext uri="{FF2B5EF4-FFF2-40B4-BE49-F238E27FC236}">
                  <a16:creationId xmlns:a16="http://schemas.microsoft.com/office/drawing/2014/main" id="{00000000-0008-0000-0300-000004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50533" name="Button 5" hidden="1">
              <a:extLst>
                <a:ext uri="{63B3BB69-23CF-44E3-9099-C40C66FF867C}">
                  <a14:compatExt spid="_x0000_s150533"/>
                </a:ext>
                <a:ext uri="{FF2B5EF4-FFF2-40B4-BE49-F238E27FC236}">
                  <a16:creationId xmlns:a16="http://schemas.microsoft.com/office/drawing/2014/main" id="{00000000-0008-0000-0300-000005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50534" name="Button 6" hidden="1">
              <a:extLst>
                <a:ext uri="{63B3BB69-23CF-44E3-9099-C40C66FF867C}">
                  <a14:compatExt spid="_x0000_s150534"/>
                </a:ext>
                <a:ext uri="{FF2B5EF4-FFF2-40B4-BE49-F238E27FC236}">
                  <a16:creationId xmlns:a16="http://schemas.microsoft.com/office/drawing/2014/main" id="{00000000-0008-0000-0300-000006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50535" name="Button 7" hidden="1">
              <a:extLst>
                <a:ext uri="{63B3BB69-23CF-44E3-9099-C40C66FF867C}">
                  <a14:compatExt spid="_x0000_s150535"/>
                </a:ext>
                <a:ext uri="{FF2B5EF4-FFF2-40B4-BE49-F238E27FC236}">
                  <a16:creationId xmlns:a16="http://schemas.microsoft.com/office/drawing/2014/main" id="{00000000-0008-0000-0300-000007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7</xdr:row>
          <xdr:rowOff>22860</xdr:rowOff>
        </xdr:from>
        <xdr:to>
          <xdr:col>30</xdr:col>
          <xdr:colOff>0</xdr:colOff>
          <xdr:row>8</xdr:row>
          <xdr:rowOff>0</xdr:rowOff>
        </xdr:to>
        <xdr:sp macro="" textlink="">
          <xdr:nvSpPr>
            <xdr:cNvPr id="150536" name="Button 8" hidden="1">
              <a:extLst>
                <a:ext uri="{63B3BB69-23CF-44E3-9099-C40C66FF867C}">
                  <a14:compatExt spid="_x0000_s150536"/>
                </a:ext>
                <a:ext uri="{FF2B5EF4-FFF2-40B4-BE49-F238E27FC236}">
                  <a16:creationId xmlns:a16="http://schemas.microsoft.com/office/drawing/2014/main" id="{00000000-0008-0000-0300-000008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0537" name="Button 9" hidden="1">
              <a:extLst>
                <a:ext uri="{63B3BB69-23CF-44E3-9099-C40C66FF867C}">
                  <a14:compatExt spid="_x0000_s150537"/>
                </a:ext>
                <a:ext uri="{FF2B5EF4-FFF2-40B4-BE49-F238E27FC236}">
                  <a16:creationId xmlns:a16="http://schemas.microsoft.com/office/drawing/2014/main" id="{00000000-0008-0000-0300-000009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50538" name="Button 10" hidden="1">
              <a:extLst>
                <a:ext uri="{63B3BB69-23CF-44E3-9099-C40C66FF867C}">
                  <a14:compatExt spid="_x0000_s150538"/>
                </a:ext>
                <a:ext uri="{FF2B5EF4-FFF2-40B4-BE49-F238E27FC236}">
                  <a16:creationId xmlns:a16="http://schemas.microsoft.com/office/drawing/2014/main" id="{00000000-0008-0000-0300-00000A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50539" name="Button 11" hidden="1">
              <a:extLst>
                <a:ext uri="{63B3BB69-23CF-44E3-9099-C40C66FF867C}">
                  <a14:compatExt spid="_x0000_s150539"/>
                </a:ext>
                <a:ext uri="{FF2B5EF4-FFF2-40B4-BE49-F238E27FC236}">
                  <a16:creationId xmlns:a16="http://schemas.microsoft.com/office/drawing/2014/main" id="{00000000-0008-0000-0300-00000B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50540" name="Button 12" hidden="1">
              <a:extLst>
                <a:ext uri="{63B3BB69-23CF-44E3-9099-C40C66FF867C}">
                  <a14:compatExt spid="_x0000_s150540"/>
                </a:ext>
                <a:ext uri="{FF2B5EF4-FFF2-40B4-BE49-F238E27FC236}">
                  <a16:creationId xmlns:a16="http://schemas.microsoft.com/office/drawing/2014/main" id="{00000000-0008-0000-0300-00000C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7</xdr:row>
          <xdr:rowOff>7620</xdr:rowOff>
        </xdr:from>
        <xdr:to>
          <xdr:col>28</xdr:col>
          <xdr:colOff>7620</xdr:colOff>
          <xdr:row>7</xdr:row>
          <xdr:rowOff>182880</xdr:rowOff>
        </xdr:to>
        <xdr:sp macro="" textlink="">
          <xdr:nvSpPr>
            <xdr:cNvPr id="150541" name="Button 13" hidden="1">
              <a:extLst>
                <a:ext uri="{63B3BB69-23CF-44E3-9099-C40C66FF867C}">
                  <a14:compatExt spid="_x0000_s150541"/>
                </a:ext>
                <a:ext uri="{FF2B5EF4-FFF2-40B4-BE49-F238E27FC236}">
                  <a16:creationId xmlns:a16="http://schemas.microsoft.com/office/drawing/2014/main" id="{00000000-0008-0000-0300-00000D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0542" name="Button 14" hidden="1">
              <a:extLst>
                <a:ext uri="{63B3BB69-23CF-44E3-9099-C40C66FF867C}">
                  <a14:compatExt spid="_x0000_s150542"/>
                </a:ext>
                <a:ext uri="{FF2B5EF4-FFF2-40B4-BE49-F238E27FC236}">
                  <a16:creationId xmlns:a16="http://schemas.microsoft.com/office/drawing/2014/main" id="{00000000-0008-0000-0300-00000E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36</xdr:col>
          <xdr:colOff>7620</xdr:colOff>
          <xdr:row>7</xdr:row>
          <xdr:rowOff>182880</xdr:rowOff>
        </xdr:to>
        <xdr:sp macro="" textlink="">
          <xdr:nvSpPr>
            <xdr:cNvPr id="150560" name="Button 32" hidden="1">
              <a:extLst>
                <a:ext uri="{63B3BB69-23CF-44E3-9099-C40C66FF867C}">
                  <a14:compatExt spid="_x0000_s150560"/>
                </a:ext>
                <a:ext uri="{FF2B5EF4-FFF2-40B4-BE49-F238E27FC236}">
                  <a16:creationId xmlns:a16="http://schemas.microsoft.com/office/drawing/2014/main" id="{00000000-0008-0000-0300-000020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45</xdr:col>
          <xdr:colOff>190500</xdr:colOff>
          <xdr:row>8</xdr:row>
          <xdr:rowOff>0</xdr:rowOff>
        </xdr:to>
        <xdr:sp macro="" textlink="">
          <xdr:nvSpPr>
            <xdr:cNvPr id="150562" name="Button 34" hidden="1">
              <a:extLst>
                <a:ext uri="{63B3BB69-23CF-44E3-9099-C40C66FF867C}">
                  <a14:compatExt spid="_x0000_s150562"/>
                </a:ext>
                <a:ext uri="{FF2B5EF4-FFF2-40B4-BE49-F238E27FC236}">
                  <a16:creationId xmlns:a16="http://schemas.microsoft.com/office/drawing/2014/main" id="{00000000-0008-0000-0300-000022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44</xdr:col>
          <xdr:colOff>38100</xdr:colOff>
          <xdr:row>7</xdr:row>
          <xdr:rowOff>160020</xdr:rowOff>
        </xdr:to>
        <xdr:sp macro="" textlink="">
          <xdr:nvSpPr>
            <xdr:cNvPr id="150563" name="Button 35" hidden="1">
              <a:extLst>
                <a:ext uri="{63B3BB69-23CF-44E3-9099-C40C66FF867C}">
                  <a14:compatExt spid="_x0000_s150563"/>
                </a:ext>
                <a:ext uri="{FF2B5EF4-FFF2-40B4-BE49-F238E27FC236}">
                  <a16:creationId xmlns:a16="http://schemas.microsoft.com/office/drawing/2014/main" id="{00000000-0008-0000-0300-000023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52</xdr:col>
          <xdr:colOff>7620</xdr:colOff>
          <xdr:row>7</xdr:row>
          <xdr:rowOff>182880</xdr:rowOff>
        </xdr:to>
        <xdr:sp macro="" textlink="">
          <xdr:nvSpPr>
            <xdr:cNvPr id="150564" name="Button 36" hidden="1">
              <a:extLst>
                <a:ext uri="{63B3BB69-23CF-44E3-9099-C40C66FF867C}">
                  <a14:compatExt spid="_x0000_s150564"/>
                </a:ext>
                <a:ext uri="{FF2B5EF4-FFF2-40B4-BE49-F238E27FC236}">
                  <a16:creationId xmlns:a16="http://schemas.microsoft.com/office/drawing/2014/main" id="{00000000-0008-0000-0300-000024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30480</xdr:colOff>
          <xdr:row>7</xdr:row>
          <xdr:rowOff>0</xdr:rowOff>
        </xdr:from>
        <xdr:to>
          <xdr:col>53</xdr:col>
          <xdr:colOff>190500</xdr:colOff>
          <xdr:row>7</xdr:row>
          <xdr:rowOff>304800</xdr:rowOff>
        </xdr:to>
        <xdr:sp macro="" textlink="">
          <xdr:nvSpPr>
            <xdr:cNvPr id="150565" name="Button 37" hidden="1">
              <a:extLst>
                <a:ext uri="{63B3BB69-23CF-44E3-9099-C40C66FF867C}">
                  <a14:compatExt spid="_x0000_s150565"/>
                </a:ext>
                <a:ext uri="{FF2B5EF4-FFF2-40B4-BE49-F238E27FC236}">
                  <a16:creationId xmlns:a16="http://schemas.microsoft.com/office/drawing/2014/main" id="{00000000-0008-0000-0300-000025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37</xdr:col>
          <xdr:colOff>175260</xdr:colOff>
          <xdr:row>8</xdr:row>
          <xdr:rowOff>0</xdr:rowOff>
        </xdr:to>
        <xdr:sp macro="" textlink="">
          <xdr:nvSpPr>
            <xdr:cNvPr id="150567" name="Button 39" hidden="1">
              <a:extLst>
                <a:ext uri="{63B3BB69-23CF-44E3-9099-C40C66FF867C}">
                  <a14:compatExt spid="_x0000_s150567"/>
                </a:ext>
                <a:ext uri="{FF2B5EF4-FFF2-40B4-BE49-F238E27FC236}">
                  <a16:creationId xmlns:a16="http://schemas.microsoft.com/office/drawing/2014/main" id="{00000000-0008-0000-0300-000027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80225" name="Button 1" hidden="1">
              <a:extLst>
                <a:ext uri="{63B3BB69-23CF-44E3-9099-C40C66FF867C}">
                  <a14:compatExt spid="_x0000_s180225"/>
                </a:ext>
                <a:ext uri="{FF2B5EF4-FFF2-40B4-BE49-F238E27FC236}">
                  <a16:creationId xmlns:a16="http://schemas.microsoft.com/office/drawing/2014/main" id="{00000000-0008-0000-0400-000001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80226" name="Button 2" hidden="1">
              <a:extLst>
                <a:ext uri="{63B3BB69-23CF-44E3-9099-C40C66FF867C}">
                  <a14:compatExt spid="_x0000_s180226"/>
                </a:ext>
                <a:ext uri="{FF2B5EF4-FFF2-40B4-BE49-F238E27FC236}">
                  <a16:creationId xmlns:a16="http://schemas.microsoft.com/office/drawing/2014/main" id="{00000000-0008-0000-0400-000002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80227" name="Button 3" hidden="1">
              <a:extLst>
                <a:ext uri="{63B3BB69-23CF-44E3-9099-C40C66FF867C}">
                  <a14:compatExt spid="_x0000_s180227"/>
                </a:ext>
                <a:ext uri="{FF2B5EF4-FFF2-40B4-BE49-F238E27FC236}">
                  <a16:creationId xmlns:a16="http://schemas.microsoft.com/office/drawing/2014/main" id="{00000000-0008-0000-0400-000003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80228" name="Button 4" hidden="1">
              <a:extLst>
                <a:ext uri="{63B3BB69-23CF-44E3-9099-C40C66FF867C}">
                  <a14:compatExt spid="_x0000_s180228"/>
                </a:ext>
                <a:ext uri="{FF2B5EF4-FFF2-40B4-BE49-F238E27FC236}">
                  <a16:creationId xmlns:a16="http://schemas.microsoft.com/office/drawing/2014/main" id="{00000000-0008-0000-0400-000004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80229" name="Button 5" hidden="1">
              <a:extLst>
                <a:ext uri="{63B3BB69-23CF-44E3-9099-C40C66FF867C}">
                  <a14:compatExt spid="_x0000_s180229"/>
                </a:ext>
                <a:ext uri="{FF2B5EF4-FFF2-40B4-BE49-F238E27FC236}">
                  <a16:creationId xmlns:a16="http://schemas.microsoft.com/office/drawing/2014/main" id="{00000000-0008-0000-0400-000005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80230" name="Button 6" hidden="1">
              <a:extLst>
                <a:ext uri="{63B3BB69-23CF-44E3-9099-C40C66FF867C}">
                  <a14:compatExt spid="_x0000_s180230"/>
                </a:ext>
                <a:ext uri="{FF2B5EF4-FFF2-40B4-BE49-F238E27FC236}">
                  <a16:creationId xmlns:a16="http://schemas.microsoft.com/office/drawing/2014/main" id="{00000000-0008-0000-0400-000006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80231" name="Button 7" hidden="1">
              <a:extLst>
                <a:ext uri="{63B3BB69-23CF-44E3-9099-C40C66FF867C}">
                  <a14:compatExt spid="_x0000_s180231"/>
                </a:ext>
                <a:ext uri="{FF2B5EF4-FFF2-40B4-BE49-F238E27FC236}">
                  <a16:creationId xmlns:a16="http://schemas.microsoft.com/office/drawing/2014/main" id="{00000000-0008-0000-0400-000007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80232" name="Button 8" hidden="1">
              <a:extLst>
                <a:ext uri="{63B3BB69-23CF-44E3-9099-C40C66FF867C}">
                  <a14:compatExt spid="_x0000_s180232"/>
                </a:ext>
                <a:ext uri="{FF2B5EF4-FFF2-40B4-BE49-F238E27FC236}">
                  <a16:creationId xmlns:a16="http://schemas.microsoft.com/office/drawing/2014/main" id="{00000000-0008-0000-0400-000008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80233" name="Button 9" hidden="1">
              <a:extLst>
                <a:ext uri="{63B3BB69-23CF-44E3-9099-C40C66FF867C}">
                  <a14:compatExt spid="_x0000_s180233"/>
                </a:ext>
                <a:ext uri="{FF2B5EF4-FFF2-40B4-BE49-F238E27FC236}">
                  <a16:creationId xmlns:a16="http://schemas.microsoft.com/office/drawing/2014/main" id="{00000000-0008-0000-0400-000009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80234" name="Button 10" hidden="1">
              <a:extLst>
                <a:ext uri="{63B3BB69-23CF-44E3-9099-C40C66FF867C}">
                  <a14:compatExt spid="_x0000_s180234"/>
                </a:ext>
                <a:ext uri="{FF2B5EF4-FFF2-40B4-BE49-F238E27FC236}">
                  <a16:creationId xmlns:a16="http://schemas.microsoft.com/office/drawing/2014/main" id="{00000000-0008-0000-0400-00000A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80235" name="Button 11" hidden="1">
              <a:extLst>
                <a:ext uri="{63B3BB69-23CF-44E3-9099-C40C66FF867C}">
                  <a14:compatExt spid="_x0000_s180235"/>
                </a:ext>
                <a:ext uri="{FF2B5EF4-FFF2-40B4-BE49-F238E27FC236}">
                  <a16:creationId xmlns:a16="http://schemas.microsoft.com/office/drawing/2014/main" id="{00000000-0008-0000-0400-00000B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80236" name="Button 12" hidden="1">
              <a:extLst>
                <a:ext uri="{63B3BB69-23CF-44E3-9099-C40C66FF867C}">
                  <a14:compatExt spid="_x0000_s180236"/>
                </a:ext>
                <a:ext uri="{FF2B5EF4-FFF2-40B4-BE49-F238E27FC236}">
                  <a16:creationId xmlns:a16="http://schemas.microsoft.com/office/drawing/2014/main" id="{00000000-0008-0000-0400-00000C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80237" name="Button 13" hidden="1">
              <a:extLst>
                <a:ext uri="{63B3BB69-23CF-44E3-9099-C40C66FF867C}">
                  <a14:compatExt spid="_x0000_s180237"/>
                </a:ext>
                <a:ext uri="{FF2B5EF4-FFF2-40B4-BE49-F238E27FC236}">
                  <a16:creationId xmlns:a16="http://schemas.microsoft.com/office/drawing/2014/main" id="{00000000-0008-0000-0400-00000D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80238" name="Button 14" hidden="1">
              <a:extLst>
                <a:ext uri="{63B3BB69-23CF-44E3-9099-C40C66FF867C}">
                  <a14:compatExt spid="_x0000_s180238"/>
                </a:ext>
                <a:ext uri="{FF2B5EF4-FFF2-40B4-BE49-F238E27FC236}">
                  <a16:creationId xmlns:a16="http://schemas.microsoft.com/office/drawing/2014/main" id="{00000000-0008-0000-0400-00000E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80239" name="Button 15" hidden="1">
              <a:extLst>
                <a:ext uri="{63B3BB69-23CF-44E3-9099-C40C66FF867C}">
                  <a14:compatExt spid="_x0000_s180239"/>
                </a:ext>
                <a:ext uri="{FF2B5EF4-FFF2-40B4-BE49-F238E27FC236}">
                  <a16:creationId xmlns:a16="http://schemas.microsoft.com/office/drawing/2014/main" id="{00000000-0008-0000-0400-00000F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80240" name="Button 16" hidden="1">
              <a:extLst>
                <a:ext uri="{63B3BB69-23CF-44E3-9099-C40C66FF867C}">
                  <a14:compatExt spid="_x0000_s180240"/>
                </a:ext>
                <a:ext uri="{FF2B5EF4-FFF2-40B4-BE49-F238E27FC236}">
                  <a16:creationId xmlns:a16="http://schemas.microsoft.com/office/drawing/2014/main" id="{00000000-0008-0000-0400-000010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80241" name="Button 17" hidden="1">
              <a:extLst>
                <a:ext uri="{63B3BB69-23CF-44E3-9099-C40C66FF867C}">
                  <a14:compatExt spid="_x0000_s180241"/>
                </a:ext>
                <a:ext uri="{FF2B5EF4-FFF2-40B4-BE49-F238E27FC236}">
                  <a16:creationId xmlns:a16="http://schemas.microsoft.com/office/drawing/2014/main" id="{00000000-0008-0000-0400-000011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80242" name="Button 18" hidden="1">
              <a:extLst>
                <a:ext uri="{63B3BB69-23CF-44E3-9099-C40C66FF867C}">
                  <a14:compatExt spid="_x0000_s180242"/>
                </a:ext>
                <a:ext uri="{FF2B5EF4-FFF2-40B4-BE49-F238E27FC236}">
                  <a16:creationId xmlns:a16="http://schemas.microsoft.com/office/drawing/2014/main" id="{00000000-0008-0000-0400-000012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80243" name="Button 19" hidden="1">
              <a:extLst>
                <a:ext uri="{63B3BB69-23CF-44E3-9099-C40C66FF867C}">
                  <a14:compatExt spid="_x0000_s180243"/>
                </a:ext>
                <a:ext uri="{FF2B5EF4-FFF2-40B4-BE49-F238E27FC236}">
                  <a16:creationId xmlns:a16="http://schemas.microsoft.com/office/drawing/2014/main" id="{00000000-0008-0000-0400-000013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80244" name="Button 20" hidden="1">
              <a:extLst>
                <a:ext uri="{63B3BB69-23CF-44E3-9099-C40C66FF867C}">
                  <a14:compatExt spid="_x0000_s180244"/>
                </a:ext>
                <a:ext uri="{FF2B5EF4-FFF2-40B4-BE49-F238E27FC236}">
                  <a16:creationId xmlns:a16="http://schemas.microsoft.com/office/drawing/2014/main" id="{00000000-0008-0000-0400-000014C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79201" name="Button 1" hidden="1">
              <a:extLst>
                <a:ext uri="{63B3BB69-23CF-44E3-9099-C40C66FF867C}">
                  <a14:compatExt spid="_x0000_s179201"/>
                </a:ext>
                <a:ext uri="{FF2B5EF4-FFF2-40B4-BE49-F238E27FC236}">
                  <a16:creationId xmlns:a16="http://schemas.microsoft.com/office/drawing/2014/main" id="{00000000-0008-0000-0500-000001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79202" name="Button 2" hidden="1">
              <a:extLst>
                <a:ext uri="{63B3BB69-23CF-44E3-9099-C40C66FF867C}">
                  <a14:compatExt spid="_x0000_s179202"/>
                </a:ext>
                <a:ext uri="{FF2B5EF4-FFF2-40B4-BE49-F238E27FC236}">
                  <a16:creationId xmlns:a16="http://schemas.microsoft.com/office/drawing/2014/main" id="{00000000-0008-0000-0500-000002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79203" name="Button 3" hidden="1">
              <a:extLst>
                <a:ext uri="{63B3BB69-23CF-44E3-9099-C40C66FF867C}">
                  <a14:compatExt spid="_x0000_s179203"/>
                </a:ext>
                <a:ext uri="{FF2B5EF4-FFF2-40B4-BE49-F238E27FC236}">
                  <a16:creationId xmlns:a16="http://schemas.microsoft.com/office/drawing/2014/main" id="{00000000-0008-0000-0500-000003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9204" name="Button 4" hidden="1">
              <a:extLst>
                <a:ext uri="{63B3BB69-23CF-44E3-9099-C40C66FF867C}">
                  <a14:compatExt spid="_x0000_s179204"/>
                </a:ext>
                <a:ext uri="{FF2B5EF4-FFF2-40B4-BE49-F238E27FC236}">
                  <a16:creationId xmlns:a16="http://schemas.microsoft.com/office/drawing/2014/main" id="{00000000-0008-0000-0500-000004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79205" name="Button 5" hidden="1">
              <a:extLst>
                <a:ext uri="{63B3BB69-23CF-44E3-9099-C40C66FF867C}">
                  <a14:compatExt spid="_x0000_s179205"/>
                </a:ext>
                <a:ext uri="{FF2B5EF4-FFF2-40B4-BE49-F238E27FC236}">
                  <a16:creationId xmlns:a16="http://schemas.microsoft.com/office/drawing/2014/main" id="{00000000-0008-0000-0500-000005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79206" name="Button 6" hidden="1">
              <a:extLst>
                <a:ext uri="{63B3BB69-23CF-44E3-9099-C40C66FF867C}">
                  <a14:compatExt spid="_x0000_s179206"/>
                </a:ext>
                <a:ext uri="{FF2B5EF4-FFF2-40B4-BE49-F238E27FC236}">
                  <a16:creationId xmlns:a16="http://schemas.microsoft.com/office/drawing/2014/main" id="{00000000-0008-0000-0500-000006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79207" name="Button 7" hidden="1">
              <a:extLst>
                <a:ext uri="{63B3BB69-23CF-44E3-9099-C40C66FF867C}">
                  <a14:compatExt spid="_x0000_s179207"/>
                </a:ext>
                <a:ext uri="{FF2B5EF4-FFF2-40B4-BE49-F238E27FC236}">
                  <a16:creationId xmlns:a16="http://schemas.microsoft.com/office/drawing/2014/main" id="{00000000-0008-0000-0500-000007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79208" name="Button 8" hidden="1">
              <a:extLst>
                <a:ext uri="{63B3BB69-23CF-44E3-9099-C40C66FF867C}">
                  <a14:compatExt spid="_x0000_s179208"/>
                </a:ext>
                <a:ext uri="{FF2B5EF4-FFF2-40B4-BE49-F238E27FC236}">
                  <a16:creationId xmlns:a16="http://schemas.microsoft.com/office/drawing/2014/main" id="{00000000-0008-0000-0500-000008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9209" name="Button 9" hidden="1">
              <a:extLst>
                <a:ext uri="{63B3BB69-23CF-44E3-9099-C40C66FF867C}">
                  <a14:compatExt spid="_x0000_s179209"/>
                </a:ext>
                <a:ext uri="{FF2B5EF4-FFF2-40B4-BE49-F238E27FC236}">
                  <a16:creationId xmlns:a16="http://schemas.microsoft.com/office/drawing/2014/main" id="{00000000-0008-0000-0500-000009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79210" name="Button 10" hidden="1">
              <a:extLst>
                <a:ext uri="{63B3BB69-23CF-44E3-9099-C40C66FF867C}">
                  <a14:compatExt spid="_x0000_s179210"/>
                </a:ext>
                <a:ext uri="{FF2B5EF4-FFF2-40B4-BE49-F238E27FC236}">
                  <a16:creationId xmlns:a16="http://schemas.microsoft.com/office/drawing/2014/main" id="{00000000-0008-0000-0500-00000A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79211" name="Button 11" hidden="1">
              <a:extLst>
                <a:ext uri="{63B3BB69-23CF-44E3-9099-C40C66FF867C}">
                  <a14:compatExt spid="_x0000_s179211"/>
                </a:ext>
                <a:ext uri="{FF2B5EF4-FFF2-40B4-BE49-F238E27FC236}">
                  <a16:creationId xmlns:a16="http://schemas.microsoft.com/office/drawing/2014/main" id="{00000000-0008-0000-0500-00000B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79212" name="Button 12" hidden="1">
              <a:extLst>
                <a:ext uri="{63B3BB69-23CF-44E3-9099-C40C66FF867C}">
                  <a14:compatExt spid="_x0000_s179212"/>
                </a:ext>
                <a:ext uri="{FF2B5EF4-FFF2-40B4-BE49-F238E27FC236}">
                  <a16:creationId xmlns:a16="http://schemas.microsoft.com/office/drawing/2014/main" id="{00000000-0008-0000-0500-00000C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79213" name="Button 13" hidden="1">
              <a:extLst>
                <a:ext uri="{63B3BB69-23CF-44E3-9099-C40C66FF867C}">
                  <a14:compatExt spid="_x0000_s179213"/>
                </a:ext>
                <a:ext uri="{FF2B5EF4-FFF2-40B4-BE49-F238E27FC236}">
                  <a16:creationId xmlns:a16="http://schemas.microsoft.com/office/drawing/2014/main" id="{00000000-0008-0000-0500-00000D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79214" name="Button 14" hidden="1">
              <a:extLst>
                <a:ext uri="{63B3BB69-23CF-44E3-9099-C40C66FF867C}">
                  <a14:compatExt spid="_x0000_s179214"/>
                </a:ext>
                <a:ext uri="{FF2B5EF4-FFF2-40B4-BE49-F238E27FC236}">
                  <a16:creationId xmlns:a16="http://schemas.microsoft.com/office/drawing/2014/main" id="{00000000-0008-0000-0500-00000E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79215" name="Button 15" hidden="1">
              <a:extLst>
                <a:ext uri="{63B3BB69-23CF-44E3-9099-C40C66FF867C}">
                  <a14:compatExt spid="_x0000_s179215"/>
                </a:ext>
                <a:ext uri="{FF2B5EF4-FFF2-40B4-BE49-F238E27FC236}">
                  <a16:creationId xmlns:a16="http://schemas.microsoft.com/office/drawing/2014/main" id="{00000000-0008-0000-0500-00000F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79216" name="Button 16" hidden="1">
              <a:extLst>
                <a:ext uri="{63B3BB69-23CF-44E3-9099-C40C66FF867C}">
                  <a14:compatExt spid="_x0000_s179216"/>
                </a:ext>
                <a:ext uri="{FF2B5EF4-FFF2-40B4-BE49-F238E27FC236}">
                  <a16:creationId xmlns:a16="http://schemas.microsoft.com/office/drawing/2014/main" id="{00000000-0008-0000-0500-000010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79217" name="Button 17" hidden="1">
              <a:extLst>
                <a:ext uri="{63B3BB69-23CF-44E3-9099-C40C66FF867C}">
                  <a14:compatExt spid="_x0000_s179217"/>
                </a:ext>
                <a:ext uri="{FF2B5EF4-FFF2-40B4-BE49-F238E27FC236}">
                  <a16:creationId xmlns:a16="http://schemas.microsoft.com/office/drawing/2014/main" id="{00000000-0008-0000-0500-000011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79218" name="Button 18" hidden="1">
              <a:extLst>
                <a:ext uri="{63B3BB69-23CF-44E3-9099-C40C66FF867C}">
                  <a14:compatExt spid="_x0000_s179218"/>
                </a:ext>
                <a:ext uri="{FF2B5EF4-FFF2-40B4-BE49-F238E27FC236}">
                  <a16:creationId xmlns:a16="http://schemas.microsoft.com/office/drawing/2014/main" id="{00000000-0008-0000-0500-000012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79219" name="Button 19" hidden="1">
              <a:extLst>
                <a:ext uri="{63B3BB69-23CF-44E3-9099-C40C66FF867C}">
                  <a14:compatExt spid="_x0000_s179219"/>
                </a:ext>
                <a:ext uri="{FF2B5EF4-FFF2-40B4-BE49-F238E27FC236}">
                  <a16:creationId xmlns:a16="http://schemas.microsoft.com/office/drawing/2014/main" id="{00000000-0008-0000-0500-000013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79220" name="Button 20" hidden="1">
              <a:extLst>
                <a:ext uri="{63B3BB69-23CF-44E3-9099-C40C66FF867C}">
                  <a14:compatExt spid="_x0000_s179220"/>
                </a:ext>
                <a:ext uri="{FF2B5EF4-FFF2-40B4-BE49-F238E27FC236}">
                  <a16:creationId xmlns:a16="http://schemas.microsoft.com/office/drawing/2014/main" id="{00000000-0008-0000-0500-000014B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45409" name="Button 1" hidden="1">
              <a:extLst>
                <a:ext uri="{63B3BB69-23CF-44E3-9099-C40C66FF867C}">
                  <a14:compatExt spid="_x0000_s145409"/>
                </a:ext>
                <a:ext uri="{FF2B5EF4-FFF2-40B4-BE49-F238E27FC236}">
                  <a16:creationId xmlns:a16="http://schemas.microsoft.com/office/drawing/2014/main" id="{00000000-0008-0000-0600-000001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45410" name="Button 2" hidden="1">
              <a:extLst>
                <a:ext uri="{63B3BB69-23CF-44E3-9099-C40C66FF867C}">
                  <a14:compatExt spid="_x0000_s145410"/>
                </a:ext>
                <a:ext uri="{FF2B5EF4-FFF2-40B4-BE49-F238E27FC236}">
                  <a16:creationId xmlns:a16="http://schemas.microsoft.com/office/drawing/2014/main" id="{00000000-0008-0000-0600-000002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45411" name="Button 3" hidden="1">
              <a:extLst>
                <a:ext uri="{63B3BB69-23CF-44E3-9099-C40C66FF867C}">
                  <a14:compatExt spid="_x0000_s145411"/>
                </a:ext>
                <a:ext uri="{FF2B5EF4-FFF2-40B4-BE49-F238E27FC236}">
                  <a16:creationId xmlns:a16="http://schemas.microsoft.com/office/drawing/2014/main" id="{00000000-0008-0000-0600-000003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45412" name="Button 4" hidden="1">
              <a:extLst>
                <a:ext uri="{63B3BB69-23CF-44E3-9099-C40C66FF867C}">
                  <a14:compatExt spid="_x0000_s145412"/>
                </a:ext>
                <a:ext uri="{FF2B5EF4-FFF2-40B4-BE49-F238E27FC236}">
                  <a16:creationId xmlns:a16="http://schemas.microsoft.com/office/drawing/2014/main" id="{00000000-0008-0000-0600-000004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45413" name="Button 5" hidden="1">
              <a:extLst>
                <a:ext uri="{63B3BB69-23CF-44E3-9099-C40C66FF867C}">
                  <a14:compatExt spid="_x0000_s145413"/>
                </a:ext>
                <a:ext uri="{FF2B5EF4-FFF2-40B4-BE49-F238E27FC236}">
                  <a16:creationId xmlns:a16="http://schemas.microsoft.com/office/drawing/2014/main" id="{00000000-0008-0000-0600-000005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45414" name="Button 6" hidden="1">
              <a:extLst>
                <a:ext uri="{63B3BB69-23CF-44E3-9099-C40C66FF867C}">
                  <a14:compatExt spid="_x0000_s145414"/>
                </a:ext>
                <a:ext uri="{FF2B5EF4-FFF2-40B4-BE49-F238E27FC236}">
                  <a16:creationId xmlns:a16="http://schemas.microsoft.com/office/drawing/2014/main" id="{00000000-0008-0000-0600-000006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45415" name="Button 7" hidden="1">
              <a:extLst>
                <a:ext uri="{63B3BB69-23CF-44E3-9099-C40C66FF867C}">
                  <a14:compatExt spid="_x0000_s145415"/>
                </a:ext>
                <a:ext uri="{FF2B5EF4-FFF2-40B4-BE49-F238E27FC236}">
                  <a16:creationId xmlns:a16="http://schemas.microsoft.com/office/drawing/2014/main" id="{00000000-0008-0000-0600-000007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45416" name="Button 8" hidden="1">
              <a:extLst>
                <a:ext uri="{63B3BB69-23CF-44E3-9099-C40C66FF867C}">
                  <a14:compatExt spid="_x0000_s145416"/>
                </a:ext>
                <a:ext uri="{FF2B5EF4-FFF2-40B4-BE49-F238E27FC236}">
                  <a16:creationId xmlns:a16="http://schemas.microsoft.com/office/drawing/2014/main" id="{00000000-0008-0000-0600-000008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45417" name="Button 9" hidden="1">
              <a:extLst>
                <a:ext uri="{63B3BB69-23CF-44E3-9099-C40C66FF867C}">
                  <a14:compatExt spid="_x0000_s145417"/>
                </a:ext>
                <a:ext uri="{FF2B5EF4-FFF2-40B4-BE49-F238E27FC236}">
                  <a16:creationId xmlns:a16="http://schemas.microsoft.com/office/drawing/2014/main" id="{00000000-0008-0000-0600-000009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45418" name="Button 10" hidden="1">
              <a:extLst>
                <a:ext uri="{63B3BB69-23CF-44E3-9099-C40C66FF867C}">
                  <a14:compatExt spid="_x0000_s145418"/>
                </a:ext>
                <a:ext uri="{FF2B5EF4-FFF2-40B4-BE49-F238E27FC236}">
                  <a16:creationId xmlns:a16="http://schemas.microsoft.com/office/drawing/2014/main" id="{00000000-0008-0000-0600-00000A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45419" name="Button 11" hidden="1">
              <a:extLst>
                <a:ext uri="{63B3BB69-23CF-44E3-9099-C40C66FF867C}">
                  <a14:compatExt spid="_x0000_s145419"/>
                </a:ext>
                <a:ext uri="{FF2B5EF4-FFF2-40B4-BE49-F238E27FC236}">
                  <a16:creationId xmlns:a16="http://schemas.microsoft.com/office/drawing/2014/main" id="{00000000-0008-0000-0600-00000B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45420" name="Button 12" hidden="1">
              <a:extLst>
                <a:ext uri="{63B3BB69-23CF-44E3-9099-C40C66FF867C}">
                  <a14:compatExt spid="_x0000_s145420"/>
                </a:ext>
                <a:ext uri="{FF2B5EF4-FFF2-40B4-BE49-F238E27FC236}">
                  <a16:creationId xmlns:a16="http://schemas.microsoft.com/office/drawing/2014/main" id="{00000000-0008-0000-0600-00000C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45421" name="Button 13" hidden="1">
              <a:extLst>
                <a:ext uri="{63B3BB69-23CF-44E3-9099-C40C66FF867C}">
                  <a14:compatExt spid="_x0000_s145421"/>
                </a:ext>
                <a:ext uri="{FF2B5EF4-FFF2-40B4-BE49-F238E27FC236}">
                  <a16:creationId xmlns:a16="http://schemas.microsoft.com/office/drawing/2014/main" id="{00000000-0008-0000-0600-00000D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45485" name="Button 77" hidden="1">
              <a:extLst>
                <a:ext uri="{63B3BB69-23CF-44E3-9099-C40C66FF867C}">
                  <a14:compatExt spid="_x0000_s145485"/>
                </a:ext>
                <a:ext uri="{FF2B5EF4-FFF2-40B4-BE49-F238E27FC236}">
                  <a16:creationId xmlns:a16="http://schemas.microsoft.com/office/drawing/2014/main" id="{00000000-0008-0000-0600-00004D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45486" name="Button 78" hidden="1">
              <a:extLst>
                <a:ext uri="{63B3BB69-23CF-44E3-9099-C40C66FF867C}">
                  <a14:compatExt spid="_x0000_s145486"/>
                </a:ext>
                <a:ext uri="{FF2B5EF4-FFF2-40B4-BE49-F238E27FC236}">
                  <a16:creationId xmlns:a16="http://schemas.microsoft.com/office/drawing/2014/main" id="{00000000-0008-0000-0600-00004E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45543" name="Button 135" hidden="1">
              <a:extLst>
                <a:ext uri="{63B3BB69-23CF-44E3-9099-C40C66FF867C}">
                  <a14:compatExt spid="_x0000_s145543"/>
                </a:ext>
                <a:ext uri="{FF2B5EF4-FFF2-40B4-BE49-F238E27FC236}">
                  <a16:creationId xmlns:a16="http://schemas.microsoft.com/office/drawing/2014/main" id="{00000000-0008-0000-0600-000087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45544" name="Button 136" hidden="1">
              <a:extLst>
                <a:ext uri="{63B3BB69-23CF-44E3-9099-C40C66FF867C}">
                  <a14:compatExt spid="_x0000_s145544"/>
                </a:ext>
                <a:ext uri="{FF2B5EF4-FFF2-40B4-BE49-F238E27FC236}">
                  <a16:creationId xmlns:a16="http://schemas.microsoft.com/office/drawing/2014/main" id="{00000000-0008-0000-0600-000088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45545" name="Button 137" hidden="1">
              <a:extLst>
                <a:ext uri="{63B3BB69-23CF-44E3-9099-C40C66FF867C}">
                  <a14:compatExt spid="_x0000_s145545"/>
                </a:ext>
                <a:ext uri="{FF2B5EF4-FFF2-40B4-BE49-F238E27FC236}">
                  <a16:creationId xmlns:a16="http://schemas.microsoft.com/office/drawing/2014/main" id="{00000000-0008-0000-0600-000089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45546" name="Button 138" hidden="1">
              <a:extLst>
                <a:ext uri="{63B3BB69-23CF-44E3-9099-C40C66FF867C}">
                  <a14:compatExt spid="_x0000_s145546"/>
                </a:ext>
                <a:ext uri="{FF2B5EF4-FFF2-40B4-BE49-F238E27FC236}">
                  <a16:creationId xmlns:a16="http://schemas.microsoft.com/office/drawing/2014/main" id="{00000000-0008-0000-0600-00008A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45547" name="Button 139" hidden="1">
              <a:extLst>
                <a:ext uri="{63B3BB69-23CF-44E3-9099-C40C66FF867C}">
                  <a14:compatExt spid="_x0000_s145547"/>
                </a:ext>
                <a:ext uri="{FF2B5EF4-FFF2-40B4-BE49-F238E27FC236}">
                  <a16:creationId xmlns:a16="http://schemas.microsoft.com/office/drawing/2014/main" id="{00000000-0008-0000-0600-00008B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3841" name="Button 1" hidden="1">
              <a:extLst>
                <a:ext uri="{63B3BB69-23CF-44E3-9099-C40C66FF867C}">
                  <a14:compatExt spid="_x0000_s163841"/>
                </a:ext>
                <a:ext uri="{FF2B5EF4-FFF2-40B4-BE49-F238E27FC236}">
                  <a16:creationId xmlns:a16="http://schemas.microsoft.com/office/drawing/2014/main" id="{00000000-0008-0000-0700-000001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63842" name="Button 2" hidden="1">
              <a:extLst>
                <a:ext uri="{63B3BB69-23CF-44E3-9099-C40C66FF867C}">
                  <a14:compatExt spid="_x0000_s163842"/>
                </a:ext>
                <a:ext uri="{FF2B5EF4-FFF2-40B4-BE49-F238E27FC236}">
                  <a16:creationId xmlns:a16="http://schemas.microsoft.com/office/drawing/2014/main" id="{00000000-0008-0000-0700-000002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63843" name="Button 3" hidden="1">
              <a:extLst>
                <a:ext uri="{63B3BB69-23CF-44E3-9099-C40C66FF867C}">
                  <a14:compatExt spid="_x0000_s163843"/>
                </a:ext>
                <a:ext uri="{FF2B5EF4-FFF2-40B4-BE49-F238E27FC236}">
                  <a16:creationId xmlns:a16="http://schemas.microsoft.com/office/drawing/2014/main" id="{00000000-0008-0000-0700-000003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3844" name="Button 4" hidden="1">
              <a:extLst>
                <a:ext uri="{63B3BB69-23CF-44E3-9099-C40C66FF867C}">
                  <a14:compatExt spid="_x0000_s163844"/>
                </a:ext>
                <a:ext uri="{FF2B5EF4-FFF2-40B4-BE49-F238E27FC236}">
                  <a16:creationId xmlns:a16="http://schemas.microsoft.com/office/drawing/2014/main" id="{00000000-0008-0000-0700-000004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3845" name="Button 5" hidden="1">
              <a:extLst>
                <a:ext uri="{63B3BB69-23CF-44E3-9099-C40C66FF867C}">
                  <a14:compatExt spid="_x0000_s163845"/>
                </a:ext>
                <a:ext uri="{FF2B5EF4-FFF2-40B4-BE49-F238E27FC236}">
                  <a16:creationId xmlns:a16="http://schemas.microsoft.com/office/drawing/2014/main" id="{00000000-0008-0000-0700-000005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3846" name="Button 6" hidden="1">
              <a:extLst>
                <a:ext uri="{63B3BB69-23CF-44E3-9099-C40C66FF867C}">
                  <a14:compatExt spid="_x0000_s163846"/>
                </a:ext>
                <a:ext uri="{FF2B5EF4-FFF2-40B4-BE49-F238E27FC236}">
                  <a16:creationId xmlns:a16="http://schemas.microsoft.com/office/drawing/2014/main" id="{00000000-0008-0000-0700-000006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3847" name="Button 7" hidden="1">
              <a:extLst>
                <a:ext uri="{63B3BB69-23CF-44E3-9099-C40C66FF867C}">
                  <a14:compatExt spid="_x0000_s163847"/>
                </a:ext>
                <a:ext uri="{FF2B5EF4-FFF2-40B4-BE49-F238E27FC236}">
                  <a16:creationId xmlns:a16="http://schemas.microsoft.com/office/drawing/2014/main" id="{00000000-0008-0000-0700-000007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63848" name="Button 8" hidden="1">
              <a:extLst>
                <a:ext uri="{63B3BB69-23CF-44E3-9099-C40C66FF867C}">
                  <a14:compatExt spid="_x0000_s163848"/>
                </a:ext>
                <a:ext uri="{FF2B5EF4-FFF2-40B4-BE49-F238E27FC236}">
                  <a16:creationId xmlns:a16="http://schemas.microsoft.com/office/drawing/2014/main" id="{00000000-0008-0000-0700-000008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3849" name="Button 9" hidden="1">
              <a:extLst>
                <a:ext uri="{63B3BB69-23CF-44E3-9099-C40C66FF867C}">
                  <a14:compatExt spid="_x0000_s163849"/>
                </a:ext>
                <a:ext uri="{FF2B5EF4-FFF2-40B4-BE49-F238E27FC236}">
                  <a16:creationId xmlns:a16="http://schemas.microsoft.com/office/drawing/2014/main" id="{00000000-0008-0000-0700-000009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3850" name="Button 10" hidden="1">
              <a:extLst>
                <a:ext uri="{63B3BB69-23CF-44E3-9099-C40C66FF867C}">
                  <a14:compatExt spid="_x0000_s163850"/>
                </a:ext>
                <a:ext uri="{FF2B5EF4-FFF2-40B4-BE49-F238E27FC236}">
                  <a16:creationId xmlns:a16="http://schemas.microsoft.com/office/drawing/2014/main" id="{00000000-0008-0000-0700-00000A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3851" name="Button 11" hidden="1">
              <a:extLst>
                <a:ext uri="{63B3BB69-23CF-44E3-9099-C40C66FF867C}">
                  <a14:compatExt spid="_x0000_s163851"/>
                </a:ext>
                <a:ext uri="{FF2B5EF4-FFF2-40B4-BE49-F238E27FC236}">
                  <a16:creationId xmlns:a16="http://schemas.microsoft.com/office/drawing/2014/main" id="{00000000-0008-0000-0700-00000B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3852" name="Button 12" hidden="1">
              <a:extLst>
                <a:ext uri="{63B3BB69-23CF-44E3-9099-C40C66FF867C}">
                  <a14:compatExt spid="_x0000_s163852"/>
                </a:ext>
                <a:ext uri="{FF2B5EF4-FFF2-40B4-BE49-F238E27FC236}">
                  <a16:creationId xmlns:a16="http://schemas.microsoft.com/office/drawing/2014/main" id="{00000000-0008-0000-0700-00000C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63853" name="Button 13" hidden="1">
              <a:extLst>
                <a:ext uri="{63B3BB69-23CF-44E3-9099-C40C66FF867C}">
                  <a14:compatExt spid="_x0000_s163853"/>
                </a:ext>
                <a:ext uri="{FF2B5EF4-FFF2-40B4-BE49-F238E27FC236}">
                  <a16:creationId xmlns:a16="http://schemas.microsoft.com/office/drawing/2014/main" id="{00000000-0008-0000-0700-00000D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63854" name="Button 14" hidden="1">
              <a:extLst>
                <a:ext uri="{63B3BB69-23CF-44E3-9099-C40C66FF867C}">
                  <a14:compatExt spid="_x0000_s163854"/>
                </a:ext>
                <a:ext uri="{FF2B5EF4-FFF2-40B4-BE49-F238E27FC236}">
                  <a16:creationId xmlns:a16="http://schemas.microsoft.com/office/drawing/2014/main" id="{00000000-0008-0000-0700-00000E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63855" name="Button 15" hidden="1">
              <a:extLst>
                <a:ext uri="{63B3BB69-23CF-44E3-9099-C40C66FF867C}">
                  <a14:compatExt spid="_x0000_s163855"/>
                </a:ext>
                <a:ext uri="{FF2B5EF4-FFF2-40B4-BE49-F238E27FC236}">
                  <a16:creationId xmlns:a16="http://schemas.microsoft.com/office/drawing/2014/main" id="{00000000-0008-0000-0700-00000F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3856" name="Button 16" hidden="1">
              <a:extLst>
                <a:ext uri="{63B3BB69-23CF-44E3-9099-C40C66FF867C}">
                  <a14:compatExt spid="_x0000_s163856"/>
                </a:ext>
                <a:ext uri="{FF2B5EF4-FFF2-40B4-BE49-F238E27FC236}">
                  <a16:creationId xmlns:a16="http://schemas.microsoft.com/office/drawing/2014/main" id="{00000000-0008-0000-0700-000010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63857" name="Button 17" hidden="1">
              <a:extLst>
                <a:ext uri="{63B3BB69-23CF-44E3-9099-C40C66FF867C}">
                  <a14:compatExt spid="_x0000_s163857"/>
                </a:ext>
                <a:ext uri="{FF2B5EF4-FFF2-40B4-BE49-F238E27FC236}">
                  <a16:creationId xmlns:a16="http://schemas.microsoft.com/office/drawing/2014/main" id="{00000000-0008-0000-0700-000011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63858" name="Button 18" hidden="1">
              <a:extLst>
                <a:ext uri="{63B3BB69-23CF-44E3-9099-C40C66FF867C}">
                  <a14:compatExt spid="_x0000_s163858"/>
                </a:ext>
                <a:ext uri="{FF2B5EF4-FFF2-40B4-BE49-F238E27FC236}">
                  <a16:creationId xmlns:a16="http://schemas.microsoft.com/office/drawing/2014/main" id="{00000000-0008-0000-0700-000012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63859" name="Button 19" hidden="1">
              <a:extLst>
                <a:ext uri="{63B3BB69-23CF-44E3-9099-C40C66FF867C}">
                  <a14:compatExt spid="_x0000_s163859"/>
                </a:ext>
                <a:ext uri="{FF2B5EF4-FFF2-40B4-BE49-F238E27FC236}">
                  <a16:creationId xmlns:a16="http://schemas.microsoft.com/office/drawing/2014/main" id="{00000000-0008-0000-0700-000013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63860" name="Button 20" hidden="1">
              <a:extLst>
                <a:ext uri="{63B3BB69-23CF-44E3-9099-C40C66FF867C}">
                  <a14:compatExt spid="_x0000_s163860"/>
                </a:ext>
                <a:ext uri="{FF2B5EF4-FFF2-40B4-BE49-F238E27FC236}">
                  <a16:creationId xmlns:a16="http://schemas.microsoft.com/office/drawing/2014/main" id="{00000000-0008-0000-0700-000014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73057" name="Button 1" hidden="1">
              <a:extLst>
                <a:ext uri="{63B3BB69-23CF-44E3-9099-C40C66FF867C}">
                  <a14:compatExt spid="_x0000_s173057"/>
                </a:ext>
                <a:ext uri="{FF2B5EF4-FFF2-40B4-BE49-F238E27FC236}">
                  <a16:creationId xmlns:a16="http://schemas.microsoft.com/office/drawing/2014/main" id="{00000000-0008-0000-0800-000001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73058" name="Button 2" hidden="1">
              <a:extLst>
                <a:ext uri="{63B3BB69-23CF-44E3-9099-C40C66FF867C}">
                  <a14:compatExt spid="_x0000_s173058"/>
                </a:ext>
                <a:ext uri="{FF2B5EF4-FFF2-40B4-BE49-F238E27FC236}">
                  <a16:creationId xmlns:a16="http://schemas.microsoft.com/office/drawing/2014/main" id="{00000000-0008-0000-0800-000002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73059" name="Button 3" hidden="1">
              <a:extLst>
                <a:ext uri="{63B3BB69-23CF-44E3-9099-C40C66FF867C}">
                  <a14:compatExt spid="_x0000_s173059"/>
                </a:ext>
                <a:ext uri="{FF2B5EF4-FFF2-40B4-BE49-F238E27FC236}">
                  <a16:creationId xmlns:a16="http://schemas.microsoft.com/office/drawing/2014/main" id="{00000000-0008-0000-0800-000003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3060" name="Button 4" hidden="1">
              <a:extLst>
                <a:ext uri="{63B3BB69-23CF-44E3-9099-C40C66FF867C}">
                  <a14:compatExt spid="_x0000_s173060"/>
                </a:ext>
                <a:ext uri="{FF2B5EF4-FFF2-40B4-BE49-F238E27FC236}">
                  <a16:creationId xmlns:a16="http://schemas.microsoft.com/office/drawing/2014/main" id="{00000000-0008-0000-0800-000004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73061" name="Button 5" hidden="1">
              <a:extLst>
                <a:ext uri="{63B3BB69-23CF-44E3-9099-C40C66FF867C}">
                  <a14:compatExt spid="_x0000_s173061"/>
                </a:ext>
                <a:ext uri="{FF2B5EF4-FFF2-40B4-BE49-F238E27FC236}">
                  <a16:creationId xmlns:a16="http://schemas.microsoft.com/office/drawing/2014/main" id="{00000000-0008-0000-0800-000005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73062" name="Button 6" hidden="1">
              <a:extLst>
                <a:ext uri="{63B3BB69-23CF-44E3-9099-C40C66FF867C}">
                  <a14:compatExt spid="_x0000_s173062"/>
                </a:ext>
                <a:ext uri="{FF2B5EF4-FFF2-40B4-BE49-F238E27FC236}">
                  <a16:creationId xmlns:a16="http://schemas.microsoft.com/office/drawing/2014/main" id="{00000000-0008-0000-0800-000006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73063" name="Button 7" hidden="1">
              <a:extLst>
                <a:ext uri="{63B3BB69-23CF-44E3-9099-C40C66FF867C}">
                  <a14:compatExt spid="_x0000_s173063"/>
                </a:ext>
                <a:ext uri="{FF2B5EF4-FFF2-40B4-BE49-F238E27FC236}">
                  <a16:creationId xmlns:a16="http://schemas.microsoft.com/office/drawing/2014/main" id="{00000000-0008-0000-0800-000007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73064" name="Button 8" hidden="1">
              <a:extLst>
                <a:ext uri="{63B3BB69-23CF-44E3-9099-C40C66FF867C}">
                  <a14:compatExt spid="_x0000_s173064"/>
                </a:ext>
                <a:ext uri="{FF2B5EF4-FFF2-40B4-BE49-F238E27FC236}">
                  <a16:creationId xmlns:a16="http://schemas.microsoft.com/office/drawing/2014/main" id="{00000000-0008-0000-0800-000008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3065" name="Button 9" hidden="1">
              <a:extLst>
                <a:ext uri="{63B3BB69-23CF-44E3-9099-C40C66FF867C}">
                  <a14:compatExt spid="_x0000_s173065"/>
                </a:ext>
                <a:ext uri="{FF2B5EF4-FFF2-40B4-BE49-F238E27FC236}">
                  <a16:creationId xmlns:a16="http://schemas.microsoft.com/office/drawing/2014/main" id="{00000000-0008-0000-0800-000009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73066" name="Button 10" hidden="1">
              <a:extLst>
                <a:ext uri="{63B3BB69-23CF-44E3-9099-C40C66FF867C}">
                  <a14:compatExt spid="_x0000_s173066"/>
                </a:ext>
                <a:ext uri="{FF2B5EF4-FFF2-40B4-BE49-F238E27FC236}">
                  <a16:creationId xmlns:a16="http://schemas.microsoft.com/office/drawing/2014/main" id="{00000000-0008-0000-0800-00000A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73067" name="Button 11" hidden="1">
              <a:extLst>
                <a:ext uri="{63B3BB69-23CF-44E3-9099-C40C66FF867C}">
                  <a14:compatExt spid="_x0000_s173067"/>
                </a:ext>
                <a:ext uri="{FF2B5EF4-FFF2-40B4-BE49-F238E27FC236}">
                  <a16:creationId xmlns:a16="http://schemas.microsoft.com/office/drawing/2014/main" id="{00000000-0008-0000-0800-00000B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73068" name="Button 12" hidden="1">
              <a:extLst>
                <a:ext uri="{63B3BB69-23CF-44E3-9099-C40C66FF867C}">
                  <a14:compatExt spid="_x0000_s173068"/>
                </a:ext>
                <a:ext uri="{FF2B5EF4-FFF2-40B4-BE49-F238E27FC236}">
                  <a16:creationId xmlns:a16="http://schemas.microsoft.com/office/drawing/2014/main" id="{00000000-0008-0000-0800-00000C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73069" name="Button 13" hidden="1">
              <a:extLst>
                <a:ext uri="{63B3BB69-23CF-44E3-9099-C40C66FF867C}">
                  <a14:compatExt spid="_x0000_s173069"/>
                </a:ext>
                <a:ext uri="{FF2B5EF4-FFF2-40B4-BE49-F238E27FC236}">
                  <a16:creationId xmlns:a16="http://schemas.microsoft.com/office/drawing/2014/main" id="{00000000-0008-0000-0800-00000D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73070" name="Button 14" hidden="1">
              <a:extLst>
                <a:ext uri="{63B3BB69-23CF-44E3-9099-C40C66FF867C}">
                  <a14:compatExt spid="_x0000_s173070"/>
                </a:ext>
                <a:ext uri="{FF2B5EF4-FFF2-40B4-BE49-F238E27FC236}">
                  <a16:creationId xmlns:a16="http://schemas.microsoft.com/office/drawing/2014/main" id="{00000000-0008-0000-0800-00000E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73071" name="Button 15" hidden="1">
              <a:extLst>
                <a:ext uri="{63B3BB69-23CF-44E3-9099-C40C66FF867C}">
                  <a14:compatExt spid="_x0000_s173071"/>
                </a:ext>
                <a:ext uri="{FF2B5EF4-FFF2-40B4-BE49-F238E27FC236}">
                  <a16:creationId xmlns:a16="http://schemas.microsoft.com/office/drawing/2014/main" id="{00000000-0008-0000-0800-00000F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73072" name="Button 16" hidden="1">
              <a:extLst>
                <a:ext uri="{63B3BB69-23CF-44E3-9099-C40C66FF867C}">
                  <a14:compatExt spid="_x0000_s173072"/>
                </a:ext>
                <a:ext uri="{FF2B5EF4-FFF2-40B4-BE49-F238E27FC236}">
                  <a16:creationId xmlns:a16="http://schemas.microsoft.com/office/drawing/2014/main" id="{00000000-0008-0000-0800-000010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73073" name="Button 17" hidden="1">
              <a:extLst>
                <a:ext uri="{63B3BB69-23CF-44E3-9099-C40C66FF867C}">
                  <a14:compatExt spid="_x0000_s173073"/>
                </a:ext>
                <a:ext uri="{FF2B5EF4-FFF2-40B4-BE49-F238E27FC236}">
                  <a16:creationId xmlns:a16="http://schemas.microsoft.com/office/drawing/2014/main" id="{00000000-0008-0000-0800-000011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73074" name="Button 18" hidden="1">
              <a:extLst>
                <a:ext uri="{63B3BB69-23CF-44E3-9099-C40C66FF867C}">
                  <a14:compatExt spid="_x0000_s173074"/>
                </a:ext>
                <a:ext uri="{FF2B5EF4-FFF2-40B4-BE49-F238E27FC236}">
                  <a16:creationId xmlns:a16="http://schemas.microsoft.com/office/drawing/2014/main" id="{00000000-0008-0000-0800-000012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73075" name="Button 19" hidden="1">
              <a:extLst>
                <a:ext uri="{63B3BB69-23CF-44E3-9099-C40C66FF867C}">
                  <a14:compatExt spid="_x0000_s173075"/>
                </a:ext>
                <a:ext uri="{FF2B5EF4-FFF2-40B4-BE49-F238E27FC236}">
                  <a16:creationId xmlns:a16="http://schemas.microsoft.com/office/drawing/2014/main" id="{00000000-0008-0000-0800-000013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73076" name="Button 20" hidden="1">
              <a:extLst>
                <a:ext uri="{63B3BB69-23CF-44E3-9099-C40C66FF867C}">
                  <a14:compatExt spid="_x0000_s173076"/>
                </a:ext>
                <a:ext uri="{FF2B5EF4-FFF2-40B4-BE49-F238E27FC236}">
                  <a16:creationId xmlns:a16="http://schemas.microsoft.com/office/drawing/2014/main" id="{00000000-0008-0000-0800-000014A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7937" name="Button 1" hidden="1">
              <a:extLst>
                <a:ext uri="{63B3BB69-23CF-44E3-9099-C40C66FF867C}">
                  <a14:compatExt spid="_x0000_s167937"/>
                </a:ext>
                <a:ext uri="{FF2B5EF4-FFF2-40B4-BE49-F238E27FC236}">
                  <a16:creationId xmlns:a16="http://schemas.microsoft.com/office/drawing/2014/main" id="{00000000-0008-0000-0900-000001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67938" name="Button 2" hidden="1">
              <a:extLst>
                <a:ext uri="{63B3BB69-23CF-44E3-9099-C40C66FF867C}">
                  <a14:compatExt spid="_x0000_s167938"/>
                </a:ext>
                <a:ext uri="{FF2B5EF4-FFF2-40B4-BE49-F238E27FC236}">
                  <a16:creationId xmlns:a16="http://schemas.microsoft.com/office/drawing/2014/main" id="{00000000-0008-0000-0900-000002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67939" name="Button 3" hidden="1">
              <a:extLst>
                <a:ext uri="{63B3BB69-23CF-44E3-9099-C40C66FF867C}">
                  <a14:compatExt spid="_x0000_s167939"/>
                </a:ext>
                <a:ext uri="{FF2B5EF4-FFF2-40B4-BE49-F238E27FC236}">
                  <a16:creationId xmlns:a16="http://schemas.microsoft.com/office/drawing/2014/main" id="{00000000-0008-0000-0900-000003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7940" name="Button 4" hidden="1">
              <a:extLst>
                <a:ext uri="{63B3BB69-23CF-44E3-9099-C40C66FF867C}">
                  <a14:compatExt spid="_x0000_s167940"/>
                </a:ext>
                <a:ext uri="{FF2B5EF4-FFF2-40B4-BE49-F238E27FC236}">
                  <a16:creationId xmlns:a16="http://schemas.microsoft.com/office/drawing/2014/main" id="{00000000-0008-0000-0900-000004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7941" name="Button 5" hidden="1">
              <a:extLst>
                <a:ext uri="{63B3BB69-23CF-44E3-9099-C40C66FF867C}">
                  <a14:compatExt spid="_x0000_s167941"/>
                </a:ext>
                <a:ext uri="{FF2B5EF4-FFF2-40B4-BE49-F238E27FC236}">
                  <a16:creationId xmlns:a16="http://schemas.microsoft.com/office/drawing/2014/main" id="{00000000-0008-0000-0900-000005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7942" name="Button 6" hidden="1">
              <a:extLst>
                <a:ext uri="{63B3BB69-23CF-44E3-9099-C40C66FF867C}">
                  <a14:compatExt spid="_x0000_s167942"/>
                </a:ext>
                <a:ext uri="{FF2B5EF4-FFF2-40B4-BE49-F238E27FC236}">
                  <a16:creationId xmlns:a16="http://schemas.microsoft.com/office/drawing/2014/main" id="{00000000-0008-0000-0900-000006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7943" name="Button 7" hidden="1">
              <a:extLst>
                <a:ext uri="{63B3BB69-23CF-44E3-9099-C40C66FF867C}">
                  <a14:compatExt spid="_x0000_s167943"/>
                </a:ext>
                <a:ext uri="{FF2B5EF4-FFF2-40B4-BE49-F238E27FC236}">
                  <a16:creationId xmlns:a16="http://schemas.microsoft.com/office/drawing/2014/main" id="{00000000-0008-0000-0900-000007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67944" name="Button 8" hidden="1">
              <a:extLst>
                <a:ext uri="{63B3BB69-23CF-44E3-9099-C40C66FF867C}">
                  <a14:compatExt spid="_x0000_s167944"/>
                </a:ext>
                <a:ext uri="{FF2B5EF4-FFF2-40B4-BE49-F238E27FC236}">
                  <a16:creationId xmlns:a16="http://schemas.microsoft.com/office/drawing/2014/main" id="{00000000-0008-0000-0900-000008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7945" name="Button 9" hidden="1">
              <a:extLst>
                <a:ext uri="{63B3BB69-23CF-44E3-9099-C40C66FF867C}">
                  <a14:compatExt spid="_x0000_s167945"/>
                </a:ext>
                <a:ext uri="{FF2B5EF4-FFF2-40B4-BE49-F238E27FC236}">
                  <a16:creationId xmlns:a16="http://schemas.microsoft.com/office/drawing/2014/main" id="{00000000-0008-0000-0900-000009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7946" name="Button 10" hidden="1">
              <a:extLst>
                <a:ext uri="{63B3BB69-23CF-44E3-9099-C40C66FF867C}">
                  <a14:compatExt spid="_x0000_s167946"/>
                </a:ext>
                <a:ext uri="{FF2B5EF4-FFF2-40B4-BE49-F238E27FC236}">
                  <a16:creationId xmlns:a16="http://schemas.microsoft.com/office/drawing/2014/main" id="{00000000-0008-0000-0900-00000A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7947" name="Button 11" hidden="1">
              <a:extLst>
                <a:ext uri="{63B3BB69-23CF-44E3-9099-C40C66FF867C}">
                  <a14:compatExt spid="_x0000_s167947"/>
                </a:ext>
                <a:ext uri="{FF2B5EF4-FFF2-40B4-BE49-F238E27FC236}">
                  <a16:creationId xmlns:a16="http://schemas.microsoft.com/office/drawing/2014/main" id="{00000000-0008-0000-0900-00000B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7948" name="Button 12" hidden="1">
              <a:extLst>
                <a:ext uri="{63B3BB69-23CF-44E3-9099-C40C66FF867C}">
                  <a14:compatExt spid="_x0000_s167948"/>
                </a:ext>
                <a:ext uri="{FF2B5EF4-FFF2-40B4-BE49-F238E27FC236}">
                  <a16:creationId xmlns:a16="http://schemas.microsoft.com/office/drawing/2014/main" id="{00000000-0008-0000-0900-00000C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67949" name="Button 13" hidden="1">
              <a:extLst>
                <a:ext uri="{63B3BB69-23CF-44E3-9099-C40C66FF867C}">
                  <a14:compatExt spid="_x0000_s167949"/>
                </a:ext>
                <a:ext uri="{FF2B5EF4-FFF2-40B4-BE49-F238E27FC236}">
                  <a16:creationId xmlns:a16="http://schemas.microsoft.com/office/drawing/2014/main" id="{00000000-0008-0000-0900-00000D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6</xdr:row>
          <xdr:rowOff>152400</xdr:rowOff>
        </xdr:from>
        <xdr:to>
          <xdr:col>30</xdr:col>
          <xdr:colOff>0</xdr:colOff>
          <xdr:row>7</xdr:row>
          <xdr:rowOff>160020</xdr:rowOff>
        </xdr:to>
        <xdr:sp macro="" textlink="">
          <xdr:nvSpPr>
            <xdr:cNvPr id="167950" name="Button 14" hidden="1">
              <a:extLst>
                <a:ext uri="{63B3BB69-23CF-44E3-9099-C40C66FF867C}">
                  <a14:compatExt spid="_x0000_s167950"/>
                </a:ext>
                <a:ext uri="{FF2B5EF4-FFF2-40B4-BE49-F238E27FC236}">
                  <a16:creationId xmlns:a16="http://schemas.microsoft.com/office/drawing/2014/main" id="{00000000-0008-0000-0900-00000E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8</xdr:row>
          <xdr:rowOff>0</xdr:rowOff>
        </xdr:to>
        <xdr:sp macro="" textlink="">
          <xdr:nvSpPr>
            <xdr:cNvPr id="167951" name="Button 15" hidden="1">
              <a:extLst>
                <a:ext uri="{63B3BB69-23CF-44E3-9099-C40C66FF867C}">
                  <a14:compatExt spid="_x0000_s167951"/>
                </a:ext>
                <a:ext uri="{FF2B5EF4-FFF2-40B4-BE49-F238E27FC236}">
                  <a16:creationId xmlns:a16="http://schemas.microsoft.com/office/drawing/2014/main" id="{00000000-0008-0000-0900-00000F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7952" name="Button 16" hidden="1">
              <a:extLst>
                <a:ext uri="{63B3BB69-23CF-44E3-9099-C40C66FF867C}">
                  <a14:compatExt spid="_x0000_s167952"/>
                </a:ext>
                <a:ext uri="{FF2B5EF4-FFF2-40B4-BE49-F238E27FC236}">
                  <a16:creationId xmlns:a16="http://schemas.microsoft.com/office/drawing/2014/main" id="{00000000-0008-0000-0900-000010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8</xdr:row>
          <xdr:rowOff>0</xdr:rowOff>
        </xdr:to>
        <xdr:sp macro="" textlink="">
          <xdr:nvSpPr>
            <xdr:cNvPr id="167953" name="Button 17" hidden="1">
              <a:extLst>
                <a:ext uri="{63B3BB69-23CF-44E3-9099-C40C66FF867C}">
                  <a14:compatExt spid="_x0000_s167953"/>
                </a:ext>
                <a:ext uri="{FF2B5EF4-FFF2-40B4-BE49-F238E27FC236}">
                  <a16:creationId xmlns:a16="http://schemas.microsoft.com/office/drawing/2014/main" id="{00000000-0008-0000-0900-000011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7954" name="Button 18" hidden="1">
              <a:extLst>
                <a:ext uri="{63B3BB69-23CF-44E3-9099-C40C66FF867C}">
                  <a14:compatExt spid="_x0000_s167954"/>
                </a:ext>
                <a:ext uri="{FF2B5EF4-FFF2-40B4-BE49-F238E27FC236}">
                  <a16:creationId xmlns:a16="http://schemas.microsoft.com/office/drawing/2014/main" id="{00000000-0008-0000-0900-000012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7955" name="Button 19" hidden="1">
              <a:extLst>
                <a:ext uri="{63B3BB69-23CF-44E3-9099-C40C66FF867C}">
                  <a14:compatExt spid="_x0000_s167955"/>
                </a:ext>
                <a:ext uri="{FF2B5EF4-FFF2-40B4-BE49-F238E27FC236}">
                  <a16:creationId xmlns:a16="http://schemas.microsoft.com/office/drawing/2014/main" id="{00000000-0008-0000-0900-000013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8</xdr:row>
          <xdr:rowOff>0</xdr:rowOff>
        </xdr:to>
        <xdr:sp macro="" textlink="">
          <xdr:nvSpPr>
            <xdr:cNvPr id="167956" name="Button 20" hidden="1">
              <a:extLst>
                <a:ext uri="{63B3BB69-23CF-44E3-9099-C40C66FF867C}">
                  <a14:compatExt spid="_x0000_s167956"/>
                </a:ext>
                <a:ext uri="{FF2B5EF4-FFF2-40B4-BE49-F238E27FC236}">
                  <a16:creationId xmlns:a16="http://schemas.microsoft.com/office/drawing/2014/main" id="{00000000-0008-0000-0900-000014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xdr:colOff>
          <xdr:row>2</xdr:row>
          <xdr:rowOff>0</xdr:rowOff>
        </xdr:from>
        <xdr:to>
          <xdr:col>3</xdr:col>
          <xdr:colOff>1775460</xdr:colOff>
          <xdr:row>2</xdr:row>
          <xdr:rowOff>312420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0A00-0000010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Kampioenen opbouwen</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5</xdr:row>
          <xdr:rowOff>22860</xdr:rowOff>
        </xdr:from>
        <xdr:to>
          <xdr:col>2</xdr:col>
          <xdr:colOff>1143000</xdr:colOff>
          <xdr:row>6</xdr:row>
          <xdr:rowOff>144780</xdr:rowOff>
        </xdr:to>
        <xdr:sp macro="" textlink="">
          <xdr:nvSpPr>
            <xdr:cNvPr id="109569" name="Button 1" hidden="1">
              <a:extLst>
                <a:ext uri="{63B3BB69-23CF-44E3-9099-C40C66FF867C}">
                  <a14:compatExt spid="_x0000_s109569"/>
                </a:ext>
                <a:ext uri="{FF2B5EF4-FFF2-40B4-BE49-F238E27FC236}">
                  <a16:creationId xmlns:a16="http://schemas.microsoft.com/office/drawing/2014/main" id="{00000000-0008-0000-0B00-000001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Winnaars opbouwen</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1165860</xdr:colOff>
          <xdr:row>5</xdr:row>
          <xdr:rowOff>22860</xdr:rowOff>
        </xdr:from>
        <xdr:to>
          <xdr:col>3</xdr:col>
          <xdr:colOff>792480</xdr:colOff>
          <xdr:row>6</xdr:row>
          <xdr:rowOff>144780</xdr:rowOff>
        </xdr:to>
        <xdr:sp macro="" textlink="">
          <xdr:nvSpPr>
            <xdr:cNvPr id="109570" name="Button 2" hidden="1">
              <a:extLst>
                <a:ext uri="{63B3BB69-23CF-44E3-9099-C40C66FF867C}">
                  <a14:compatExt spid="_x0000_s109570"/>
                </a:ext>
                <a:ext uri="{FF2B5EF4-FFF2-40B4-BE49-F238E27FC236}">
                  <a16:creationId xmlns:a16="http://schemas.microsoft.com/office/drawing/2014/main" id="{00000000-0008-0000-0B00-000002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Dubbele paarden/pony's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822960</xdr:colOff>
          <xdr:row>5</xdr:row>
          <xdr:rowOff>22860</xdr:rowOff>
        </xdr:from>
        <xdr:to>
          <xdr:col>6</xdr:col>
          <xdr:colOff>220980</xdr:colOff>
          <xdr:row>6</xdr:row>
          <xdr:rowOff>144780</xdr:rowOff>
        </xdr:to>
        <xdr:sp macro="" textlink="">
          <xdr:nvSpPr>
            <xdr:cNvPr id="109571" name="Button 3" hidden="1">
              <a:extLst>
                <a:ext uri="{63B3BB69-23CF-44E3-9099-C40C66FF867C}">
                  <a14:compatExt spid="_x0000_s109571"/>
                </a:ext>
                <a:ext uri="{FF2B5EF4-FFF2-40B4-BE49-F238E27FC236}">
                  <a16:creationId xmlns:a16="http://schemas.microsoft.com/office/drawing/2014/main" id="{00000000-0008-0000-0B00-000003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Importeren gegevens</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251460</xdr:colOff>
          <xdr:row>5</xdr:row>
          <xdr:rowOff>22860</xdr:rowOff>
        </xdr:from>
        <xdr:to>
          <xdr:col>8</xdr:col>
          <xdr:colOff>0</xdr:colOff>
          <xdr:row>6</xdr:row>
          <xdr:rowOff>144780</xdr:rowOff>
        </xdr:to>
        <xdr:sp macro="" textlink="">
          <xdr:nvSpPr>
            <xdr:cNvPr id="109572" name="Button 4" hidden="1">
              <a:extLst>
                <a:ext uri="{63B3BB69-23CF-44E3-9099-C40C66FF867C}">
                  <a14:compatExt spid="_x0000_s109572"/>
                </a:ext>
                <a:ext uri="{FF2B5EF4-FFF2-40B4-BE49-F238E27FC236}">
                  <a16:creationId xmlns:a16="http://schemas.microsoft.com/office/drawing/2014/main" id="{00000000-0008-0000-0B00-000004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Verwerken gegevens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160020</xdr:colOff>
          <xdr:row>13</xdr:row>
          <xdr:rowOff>38100</xdr:rowOff>
        </xdr:from>
        <xdr:to>
          <xdr:col>2</xdr:col>
          <xdr:colOff>3032760</xdr:colOff>
          <xdr:row>16</xdr:row>
          <xdr:rowOff>137160</xdr:rowOff>
        </xdr:to>
        <xdr:sp macro="" textlink="">
          <xdr:nvSpPr>
            <xdr:cNvPr id="125974" name="Button 22" hidden="1">
              <a:extLst>
                <a:ext uri="{63B3BB69-23CF-44E3-9099-C40C66FF867C}">
                  <a14:compatExt spid="_x0000_s125974"/>
                </a:ext>
                <a:ext uri="{FF2B5EF4-FFF2-40B4-BE49-F238E27FC236}">
                  <a16:creationId xmlns:a16="http://schemas.microsoft.com/office/drawing/2014/main" id="{00000000-0008-0000-0C00-000016E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1287780</xdr:colOff>
          <xdr:row>1</xdr:row>
          <xdr:rowOff>0</xdr:rowOff>
        </xdr:from>
        <xdr:to>
          <xdr:col>7</xdr:col>
          <xdr:colOff>2011680</xdr:colOff>
          <xdr:row>2</xdr:row>
          <xdr:rowOff>312420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D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4.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4.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5.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3" Type="http://schemas.openxmlformats.org/officeDocument/2006/relationships/vmlDrawing" Target="../drawings/vmlDrawing5.vml"/><Relationship Id="rId21" Type="http://schemas.openxmlformats.org/officeDocument/2006/relationships/ctrlProp" Target="../ctrlProps/ctrlProp98.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 Type="http://schemas.openxmlformats.org/officeDocument/2006/relationships/drawing" Target="../drawings/drawing5.xml"/><Relationship Id="rId16" Type="http://schemas.openxmlformats.org/officeDocument/2006/relationships/ctrlProp" Target="../ctrlProps/ctrlProp93.xml"/><Relationship Id="rId20" Type="http://schemas.openxmlformats.org/officeDocument/2006/relationships/ctrlProp" Target="../ctrlProps/ctrlProp97.xml"/><Relationship Id="rId1" Type="http://schemas.openxmlformats.org/officeDocument/2006/relationships/printerSettings" Target="../printerSettings/printerSettings6.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3" Type="http://schemas.openxmlformats.org/officeDocument/2006/relationships/vmlDrawing" Target="../drawings/vmlDrawing6.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 Type="http://schemas.openxmlformats.org/officeDocument/2006/relationships/drawing" Target="../drawings/drawing6.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7.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3" Type="http://schemas.openxmlformats.org/officeDocument/2006/relationships/vmlDrawing" Target="../drawings/vmlDrawing7.vml"/><Relationship Id="rId21" Type="http://schemas.openxmlformats.org/officeDocument/2006/relationships/ctrlProp" Target="../ctrlProps/ctrlProp138.x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 Type="http://schemas.openxmlformats.org/officeDocument/2006/relationships/drawing" Target="../drawings/drawing7.xml"/><Relationship Id="rId16" Type="http://schemas.openxmlformats.org/officeDocument/2006/relationships/ctrlProp" Target="../ctrlProps/ctrlProp133.xml"/><Relationship Id="rId20" Type="http://schemas.openxmlformats.org/officeDocument/2006/relationships/ctrlProp" Target="../ctrlProps/ctrlProp137.xml"/><Relationship Id="rId1" Type="http://schemas.openxmlformats.org/officeDocument/2006/relationships/printerSettings" Target="../printerSettings/printerSettings8.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10" Type="http://schemas.openxmlformats.org/officeDocument/2006/relationships/ctrlProp" Target="../ctrlProps/ctrlProp127.xml"/><Relationship Id="rId19" Type="http://schemas.openxmlformats.org/officeDocument/2006/relationships/ctrlProp" Target="../ctrlProps/ctrlProp136.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3" Type="http://schemas.openxmlformats.org/officeDocument/2006/relationships/vmlDrawing" Target="../drawings/vmlDrawing8.vml"/><Relationship Id="rId21" Type="http://schemas.openxmlformats.org/officeDocument/2006/relationships/ctrlProp" Target="../ctrlProps/ctrlProp158.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 Type="http://schemas.openxmlformats.org/officeDocument/2006/relationships/drawing" Target="../drawings/drawing8.xml"/><Relationship Id="rId16" Type="http://schemas.openxmlformats.org/officeDocument/2006/relationships/ctrlProp" Target="../ctrlProps/ctrlProp153.xml"/><Relationship Id="rId20" Type="http://schemas.openxmlformats.org/officeDocument/2006/relationships/ctrlProp" Target="../ctrlProps/ctrlProp157.xml"/><Relationship Id="rId1" Type="http://schemas.openxmlformats.org/officeDocument/2006/relationships/printerSettings" Target="../printerSettings/printerSettings9.bin"/><Relationship Id="rId6" Type="http://schemas.openxmlformats.org/officeDocument/2006/relationships/ctrlProp" Target="../ctrlProps/ctrlProp143.xml"/><Relationship Id="rId11" Type="http://schemas.openxmlformats.org/officeDocument/2006/relationships/ctrlProp" Target="../ctrlProps/ctrlProp148.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10" Type="http://schemas.openxmlformats.org/officeDocument/2006/relationships/ctrlProp" Target="../ctrlProps/ctrlProp147.xml"/><Relationship Id="rId19" Type="http://schemas.openxmlformats.org/officeDocument/2006/relationships/ctrlProp" Target="../ctrlProps/ctrlProp156.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18" Type="http://schemas.openxmlformats.org/officeDocument/2006/relationships/ctrlProp" Target="../ctrlProps/ctrlProp175.xml"/><Relationship Id="rId3" Type="http://schemas.openxmlformats.org/officeDocument/2006/relationships/vmlDrawing" Target="../drawings/vmlDrawing9.vml"/><Relationship Id="rId21" Type="http://schemas.openxmlformats.org/officeDocument/2006/relationships/ctrlProp" Target="../ctrlProps/ctrlProp178.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 Type="http://schemas.openxmlformats.org/officeDocument/2006/relationships/drawing" Target="../drawings/drawing9.xml"/><Relationship Id="rId16" Type="http://schemas.openxmlformats.org/officeDocument/2006/relationships/ctrlProp" Target="../ctrlProps/ctrlProp173.xml"/><Relationship Id="rId20" Type="http://schemas.openxmlformats.org/officeDocument/2006/relationships/ctrlProp" Target="../ctrlProps/ctrlProp177.xml"/><Relationship Id="rId1" Type="http://schemas.openxmlformats.org/officeDocument/2006/relationships/printerSettings" Target="../printerSettings/printerSettings10.bin"/><Relationship Id="rId6" Type="http://schemas.openxmlformats.org/officeDocument/2006/relationships/ctrlProp" Target="../ctrlProps/ctrlProp163.xml"/><Relationship Id="rId11" Type="http://schemas.openxmlformats.org/officeDocument/2006/relationships/ctrlProp" Target="../ctrlProps/ctrlProp168.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10" Type="http://schemas.openxmlformats.org/officeDocument/2006/relationships/ctrlProp" Target="../ctrlProps/ctrlProp167.xml"/><Relationship Id="rId19" Type="http://schemas.openxmlformats.org/officeDocument/2006/relationships/ctrlProp" Target="../ctrlProps/ctrlProp176.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trlProp" Target="../ctrlProps/ctrlProp18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185.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184.xml"/><Relationship Id="rId5" Type="http://schemas.openxmlformats.org/officeDocument/2006/relationships/ctrlProp" Target="../ctrlProps/ctrlProp183.xml"/><Relationship Id="rId4" Type="http://schemas.openxmlformats.org/officeDocument/2006/relationships/ctrlProp" Target="../ctrlProps/ctrlProp18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trlProp" Target="../ctrlProps/ctrlProp18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trlProp" Target="../ctrlProps/ctrlProp18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0">
    <pageSetUpPr fitToPage="1"/>
  </sheetPr>
  <dimension ref="A1:A6"/>
  <sheetViews>
    <sheetView workbookViewId="0">
      <selection activeCell="A3" sqref="A3"/>
    </sheetView>
  </sheetViews>
  <sheetFormatPr defaultRowHeight="13.2" x14ac:dyDescent="0.25"/>
  <cols>
    <col min="1" max="1" width="128.33203125" customWidth="1"/>
  </cols>
  <sheetData>
    <row r="1" spans="1:1" ht="28.2" x14ac:dyDescent="0.25">
      <c r="A1" s="76"/>
    </row>
    <row r="2" spans="1:1" ht="28.2" x14ac:dyDescent="0.25">
      <c r="A2" s="76"/>
    </row>
    <row r="3" spans="1:1" ht="253.8" x14ac:dyDescent="0.25">
      <c r="A3" s="77" t="s">
        <v>134</v>
      </c>
    </row>
    <row r="4" spans="1:1" ht="28.2" x14ac:dyDescent="0.25">
      <c r="A4" s="77"/>
    </row>
    <row r="5" spans="1:1" ht="27.75" customHeight="1" x14ac:dyDescent="0.25">
      <c r="A5" s="77"/>
    </row>
    <row r="6" spans="1:1" ht="27.75" customHeight="1" x14ac:dyDescent="0.25"/>
  </sheetData>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4">
    <pageSetUpPr fitToPage="1"/>
  </sheetPr>
  <dimension ref="A1:CN20"/>
  <sheetViews>
    <sheetView workbookViewId="0">
      <pane xSplit="5" ySplit="8" topLeftCell="G9" activePane="bottomRight" state="frozen"/>
      <selection activeCell="C4" sqref="C4:E4"/>
      <selection pane="topRight" activeCell="C4" sqref="C4:E4"/>
      <selection pane="bottomLeft" activeCell="C4" sqref="C4:E4"/>
      <selection pane="bottomRight" activeCell="B17" sqref="B17"/>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96" hidden="1" customWidth="1"/>
    <col min="6" max="6" width="18.6640625" style="1" customWidth="1"/>
    <col min="7" max="7" width="3.6640625" style="62" customWidth="1"/>
    <col min="8" max="8" width="4.5546875" style="67" customWidth="1"/>
    <col min="9" max="9" width="4.109375" style="67" customWidth="1"/>
    <col min="10" max="10" width="3.6640625" style="87" customWidth="1"/>
    <col min="11" max="11" width="4.5546875" style="68" customWidth="1"/>
    <col min="12" max="12" width="4.109375" style="68" customWidth="1"/>
    <col min="13" max="14" width="3" style="62" customWidth="1"/>
    <col min="15" max="15" width="3.6640625" style="63" customWidth="1"/>
    <col min="16" max="16" width="4.5546875" style="70" customWidth="1"/>
    <col min="17" max="17" width="4.109375" style="70" customWidth="1"/>
    <col min="18" max="18" width="3.6640625" style="63" customWidth="1"/>
    <col min="19" max="19" width="4.5546875" style="70" customWidth="1"/>
    <col min="20" max="20" width="4.109375" style="70" customWidth="1"/>
    <col min="21" max="22" width="3" style="63" customWidth="1"/>
    <col min="23" max="23" width="3.6640625" style="62" customWidth="1"/>
    <col min="24" max="24" width="4.5546875" style="68" customWidth="1"/>
    <col min="25" max="25" width="4.109375" style="68" customWidth="1"/>
    <col min="26" max="26" width="3.6640625" style="62" customWidth="1"/>
    <col min="27" max="27" width="4.5546875" style="68" customWidth="1"/>
    <col min="28" max="28" width="4.109375" style="68" customWidth="1"/>
    <col min="29" max="30" width="3" style="62" customWidth="1"/>
    <col min="31" max="31" width="3.6640625" style="63" hidden="1" customWidth="1"/>
    <col min="32" max="32" width="4.5546875" style="70" hidden="1" customWidth="1"/>
    <col min="33" max="33" width="4.109375" style="70" hidden="1" customWidth="1"/>
    <col min="34" max="34" width="3.6640625" style="63" hidden="1" customWidth="1"/>
    <col min="35" max="35" width="4.5546875" style="70" hidden="1" customWidth="1"/>
    <col min="36" max="36" width="4.109375" style="70" hidden="1" customWidth="1"/>
    <col min="37" max="38" width="3" style="63" hidden="1" customWidth="1"/>
    <col min="39" max="39" width="3.6640625" style="62" hidden="1" customWidth="1"/>
    <col min="40" max="40" width="4.5546875" style="68" hidden="1" customWidth="1"/>
    <col min="41" max="41" width="4.109375" style="68" hidden="1" customWidth="1"/>
    <col min="42" max="42" width="3.6640625" style="62" hidden="1" customWidth="1"/>
    <col min="43" max="43" width="4.5546875" style="68" hidden="1" customWidth="1"/>
    <col min="44" max="44" width="4.109375" style="68" hidden="1" customWidth="1"/>
    <col min="45" max="46" width="3" style="62" hidden="1" customWidth="1"/>
    <col min="47" max="47" width="3.6640625" style="63" hidden="1" customWidth="1"/>
    <col min="48" max="48" width="4.5546875" style="70" hidden="1" customWidth="1"/>
    <col min="49" max="49" width="4.109375" style="70" hidden="1" customWidth="1"/>
    <col min="50" max="50" width="3.6640625" style="63" hidden="1" customWidth="1"/>
    <col min="51" max="51" width="4.5546875" style="7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6.332031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04" t="s">
        <v>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row>
    <row r="2" spans="1:92" ht="12.75" hidden="1" customHeight="1" x14ac:dyDescent="0.25">
      <c r="A2" s="9"/>
      <c r="B2" s="9"/>
      <c r="C2" s="9"/>
      <c r="D2" s="9"/>
      <c r="E2" s="99"/>
      <c r="F2" s="9"/>
      <c r="G2" s="84"/>
      <c r="H2" s="65"/>
      <c r="I2" s="65"/>
      <c r="J2" s="85"/>
      <c r="N2" s="62">
        <v>1</v>
      </c>
      <c r="O2" s="88"/>
      <c r="V2" s="63">
        <v>2</v>
      </c>
      <c r="W2" s="84"/>
      <c r="AD2" s="62">
        <v>3</v>
      </c>
      <c r="AE2" s="88"/>
      <c r="AL2" s="63">
        <v>4</v>
      </c>
      <c r="AM2" s="84"/>
      <c r="AT2" s="62">
        <v>5</v>
      </c>
      <c r="AU2" s="88"/>
      <c r="BB2" s="63">
        <v>6</v>
      </c>
      <c r="BC2">
        <f>N2+V2+AD2+AL2+AT2+BB2</f>
        <v>21</v>
      </c>
      <c r="BD2" s="24">
        <f>IF($O$4&gt;0,(LARGE(($N2,$V2,$AD2,$AL2,$AT2,$BB2),1)),"0")</f>
        <v>6</v>
      </c>
      <c r="BE2" s="24">
        <f>BC2-BD2</f>
        <v>15</v>
      </c>
      <c r="BF2" s="1" t="str">
        <f>IF($O$4&gt;1,(LARGE(($N2,$V2,$AD2,$AL2,$AT2,$BB2),1))+(LARGE(($N2,$V2,$AD2,$AL2,$AT2,$BB2),2)),"0")</f>
        <v>0</v>
      </c>
      <c r="BK2">
        <f>IF(G2&gt;99,199,G2)</f>
        <v>0</v>
      </c>
      <c r="BL2">
        <f>IF(H2="",0,H2)</f>
        <v>0</v>
      </c>
      <c r="BM2">
        <f>IF(J2&gt;99,199,J2)</f>
        <v>0</v>
      </c>
      <c r="BN2">
        <f>IF(K2="",0,K2)</f>
        <v>0</v>
      </c>
      <c r="BO2">
        <f>BK2+BM2</f>
        <v>0</v>
      </c>
      <c r="BP2">
        <f>IF(O2&gt;99,199,O2)</f>
        <v>0</v>
      </c>
      <c r="BQ2">
        <f>IF(P2="",0,P2)</f>
        <v>0</v>
      </c>
      <c r="BR2">
        <f>IF(R2&gt;99,199,R2)</f>
        <v>0</v>
      </c>
      <c r="BS2">
        <f>IF(S2="",0,S2)</f>
        <v>0</v>
      </c>
      <c r="BT2">
        <f>BP2+BR2</f>
        <v>0</v>
      </c>
      <c r="BU2">
        <f>IF(W2&gt;99,199,W2)</f>
        <v>0</v>
      </c>
      <c r="BV2">
        <f>IF(X2="",0,X2)</f>
        <v>0</v>
      </c>
      <c r="BW2">
        <f>IF(Z2&gt;99,199,Z2)</f>
        <v>0</v>
      </c>
      <c r="BX2">
        <f>IF(AA2="",0,AA2)</f>
        <v>0</v>
      </c>
      <c r="BY2">
        <f>BU2+BW2</f>
        <v>0</v>
      </c>
      <c r="BZ2">
        <f>IF(AE2&gt;99,199,AE2)</f>
        <v>0</v>
      </c>
      <c r="CA2">
        <f>IF(AF2="",0,AF2)</f>
        <v>0</v>
      </c>
      <c r="CB2">
        <f>IF(AH2&gt;99,199,AH2)</f>
        <v>0</v>
      </c>
      <c r="CC2">
        <f>IF(AI2="",0,AI2)</f>
        <v>0</v>
      </c>
      <c r="CD2">
        <f>BZ2+CB2</f>
        <v>0</v>
      </c>
      <c r="CE2">
        <f>IF(AM2&gt;99,199,AM2)</f>
        <v>0</v>
      </c>
      <c r="CF2">
        <f>IF(AN2="",0,AN2)</f>
        <v>0</v>
      </c>
      <c r="CG2">
        <f>IF(AP2&gt;99,199,AP2)</f>
        <v>0</v>
      </c>
      <c r="CH2">
        <f>IF(AQ2="",0,AQ2)</f>
        <v>0</v>
      </c>
      <c r="CI2">
        <f>CE2+CG2</f>
        <v>0</v>
      </c>
      <c r="CJ2">
        <f>IF(AU2&gt;99,199,AU2)</f>
        <v>0</v>
      </c>
      <c r="CK2">
        <f>IF(AV2="",0,AV2)</f>
        <v>0</v>
      </c>
      <c r="CL2">
        <f>IF(AX2&gt;99,199,AX2)</f>
        <v>0</v>
      </c>
      <c r="CM2">
        <f>IF(AY2="",0,AY2)</f>
        <v>0</v>
      </c>
      <c r="CN2">
        <f>CJ2+CL2</f>
        <v>0</v>
      </c>
    </row>
    <row r="3" spans="1:92" x14ac:dyDescent="0.25">
      <c r="A3" s="107" t="s">
        <v>8</v>
      </c>
      <c r="B3" s="108"/>
      <c r="C3" s="109" t="str">
        <f>Instellingen!B3</f>
        <v>West Veluwe</v>
      </c>
      <c r="D3" s="110"/>
      <c r="E3" s="111"/>
      <c r="F3" s="107" t="s">
        <v>27</v>
      </c>
      <c r="G3" s="112"/>
      <c r="H3" s="112"/>
      <c r="I3" s="112"/>
      <c r="J3" s="112"/>
      <c r="K3" s="112"/>
      <c r="L3" s="112"/>
      <c r="M3" s="112"/>
      <c r="N3" s="108"/>
      <c r="O3" s="113"/>
      <c r="P3" s="114"/>
      <c r="Q3" s="114"/>
      <c r="R3" s="114"/>
      <c r="S3" s="114"/>
      <c r="T3" s="114"/>
      <c r="U3" s="114"/>
      <c r="V3" s="115"/>
      <c r="W3" s="116"/>
      <c r="X3" s="117"/>
      <c r="Y3" s="117"/>
      <c r="Z3" s="117"/>
      <c r="AA3" s="117"/>
      <c r="AB3" s="117"/>
      <c r="AC3" s="117"/>
      <c r="AD3" s="117"/>
      <c r="AE3" s="117"/>
      <c r="AF3" s="117"/>
      <c r="AG3" s="117"/>
      <c r="AH3" s="117"/>
      <c r="AI3" s="117"/>
      <c r="AJ3" s="117"/>
      <c r="AK3" s="117"/>
      <c r="AL3" s="118"/>
      <c r="AM3" s="91"/>
      <c r="AN3" s="91"/>
      <c r="AO3" s="91"/>
      <c r="AP3" s="91"/>
      <c r="AQ3" s="91"/>
      <c r="AR3" s="91"/>
      <c r="AS3" s="91"/>
      <c r="AT3" s="91"/>
      <c r="AU3" s="91"/>
      <c r="AV3" s="91"/>
      <c r="AW3" s="91"/>
      <c r="AX3" s="91"/>
      <c r="AY3" s="91"/>
      <c r="AZ3" s="91"/>
      <c r="BA3" s="91"/>
      <c r="BB3" s="91"/>
      <c r="BC3" s="107" t="s">
        <v>26</v>
      </c>
      <c r="BD3" s="112"/>
      <c r="BE3" s="112"/>
      <c r="BF3" s="108"/>
      <c r="BG3" s="20">
        <f>Instellingen!B6</f>
        <v>3</v>
      </c>
      <c r="BH3" s="125"/>
      <c r="BI3" s="126"/>
    </row>
    <row r="4" spans="1:92" x14ac:dyDescent="0.25">
      <c r="A4" s="107" t="s">
        <v>9</v>
      </c>
      <c r="B4" s="108"/>
      <c r="C4" s="131" t="s">
        <v>137</v>
      </c>
      <c r="D4" s="110"/>
      <c r="E4" s="111"/>
      <c r="F4" s="107" t="s">
        <v>33</v>
      </c>
      <c r="G4" s="112"/>
      <c r="H4" s="112"/>
      <c r="I4" s="112"/>
      <c r="J4" s="112"/>
      <c r="K4" s="112"/>
      <c r="L4" s="112"/>
      <c r="M4" s="112"/>
      <c r="N4" s="108"/>
      <c r="O4" s="109">
        <f>Instellingen!B7</f>
        <v>1</v>
      </c>
      <c r="P4" s="110"/>
      <c r="Q4" s="110"/>
      <c r="R4" s="110"/>
      <c r="S4" s="110"/>
      <c r="T4" s="110"/>
      <c r="U4" s="110"/>
      <c r="V4" s="111"/>
      <c r="W4" s="119"/>
      <c r="X4" s="120"/>
      <c r="Y4" s="120"/>
      <c r="Z4" s="120"/>
      <c r="AA4" s="120"/>
      <c r="AB4" s="120"/>
      <c r="AC4" s="120"/>
      <c r="AD4" s="120"/>
      <c r="AE4" s="120"/>
      <c r="AF4" s="120"/>
      <c r="AG4" s="120"/>
      <c r="AH4" s="120"/>
      <c r="AI4" s="120"/>
      <c r="AJ4" s="120"/>
      <c r="AK4" s="120"/>
      <c r="AL4" s="121"/>
      <c r="AM4" s="40"/>
      <c r="AN4" s="40"/>
      <c r="AO4" s="40"/>
      <c r="AP4" s="40"/>
      <c r="AQ4" s="40"/>
      <c r="AR4" s="40"/>
      <c r="AS4" s="40"/>
      <c r="AT4" s="40"/>
      <c r="AU4" s="40"/>
      <c r="AV4" s="40"/>
      <c r="AW4" s="40"/>
      <c r="AX4" s="40"/>
      <c r="AY4" s="40"/>
      <c r="AZ4" s="40"/>
      <c r="BA4" s="40"/>
      <c r="BB4" s="40"/>
      <c r="BC4" s="107"/>
      <c r="BD4" s="112"/>
      <c r="BE4" s="112"/>
      <c r="BF4" s="108"/>
      <c r="BG4" s="20"/>
      <c r="BH4" s="127"/>
      <c r="BI4" s="128"/>
    </row>
    <row r="5" spans="1:92" x14ac:dyDescent="0.25">
      <c r="A5" s="107" t="s">
        <v>10</v>
      </c>
      <c r="B5" s="108"/>
      <c r="C5" s="109" t="s">
        <v>138</v>
      </c>
      <c r="D5" s="110"/>
      <c r="E5" s="111"/>
      <c r="F5" s="107" t="s">
        <v>11</v>
      </c>
      <c r="G5" s="112"/>
      <c r="H5" s="112"/>
      <c r="I5" s="112"/>
      <c r="J5" s="112"/>
      <c r="K5" s="112"/>
      <c r="L5" s="112"/>
      <c r="M5" s="112"/>
      <c r="N5" s="108"/>
      <c r="O5" s="109">
        <f>Instellingen!B5</f>
        <v>99</v>
      </c>
      <c r="P5" s="110"/>
      <c r="Q5" s="110"/>
      <c r="R5" s="110"/>
      <c r="S5" s="110"/>
      <c r="T5" s="110"/>
      <c r="U5" s="110"/>
      <c r="V5" s="111"/>
      <c r="W5" s="122"/>
      <c r="X5" s="123"/>
      <c r="Y5" s="123"/>
      <c r="Z5" s="123"/>
      <c r="AA5" s="123"/>
      <c r="AB5" s="123"/>
      <c r="AC5" s="123"/>
      <c r="AD5" s="123"/>
      <c r="AE5" s="123"/>
      <c r="AF5" s="123"/>
      <c r="AG5" s="123"/>
      <c r="AH5" s="123"/>
      <c r="AI5" s="123"/>
      <c r="AJ5" s="123"/>
      <c r="AK5" s="123"/>
      <c r="AL5" s="124"/>
      <c r="AM5" s="92"/>
      <c r="AN5" s="92"/>
      <c r="AO5" s="92"/>
      <c r="AP5" s="92"/>
      <c r="AQ5" s="92"/>
      <c r="AR5" s="92"/>
      <c r="AS5" s="92"/>
      <c r="AT5" s="92"/>
      <c r="AU5" s="92"/>
      <c r="AV5" s="92"/>
      <c r="AW5" s="92"/>
      <c r="AX5" s="92"/>
      <c r="AY5" s="92"/>
      <c r="AZ5" s="92"/>
      <c r="BA5" s="92"/>
      <c r="BB5" s="92"/>
      <c r="BC5" s="132" t="s">
        <v>12</v>
      </c>
      <c r="BD5" s="133"/>
      <c r="BE5" s="133"/>
      <c r="BF5" s="134"/>
      <c r="BG5" s="8">
        <v>2</v>
      </c>
      <c r="BH5" s="127"/>
      <c r="BI5" s="128"/>
    </row>
    <row r="6" spans="1:92" ht="12.75" customHeight="1" x14ac:dyDescent="0.25">
      <c r="A6" s="135"/>
      <c r="B6" s="136"/>
      <c r="C6" s="136"/>
      <c r="D6" s="136"/>
      <c r="E6" s="137"/>
      <c r="F6" s="36" t="s">
        <v>13</v>
      </c>
      <c r="G6" s="140" t="str">
        <f>Instellingen!B40</f>
        <v xml:space="preserve">Putten </v>
      </c>
      <c r="H6" s="141"/>
      <c r="I6" s="141"/>
      <c r="J6" s="141"/>
      <c r="K6" s="141"/>
      <c r="L6" s="141"/>
      <c r="M6" s="141"/>
      <c r="N6" s="142"/>
      <c r="O6" s="143" t="str">
        <f>Instellingen!B41</f>
        <v>Nijkerkerveen</v>
      </c>
      <c r="P6" s="144"/>
      <c r="Q6" s="144"/>
      <c r="R6" s="144"/>
      <c r="S6" s="144"/>
      <c r="T6" s="144"/>
      <c r="U6" s="144"/>
      <c r="V6" s="145"/>
      <c r="W6" s="140" t="str">
        <f>Instellingen!B42</f>
        <v>Hoevelaken</v>
      </c>
      <c r="X6" s="141"/>
      <c r="Y6" s="141"/>
      <c r="Z6" s="141"/>
      <c r="AA6" s="141"/>
      <c r="AB6" s="141"/>
      <c r="AC6" s="141"/>
      <c r="AD6" s="142"/>
      <c r="AE6" s="143" t="str">
        <f>Instellingen!B43</f>
        <v xml:space="preserve"> </v>
      </c>
      <c r="AF6" s="144"/>
      <c r="AG6" s="144"/>
      <c r="AH6" s="144"/>
      <c r="AI6" s="144"/>
      <c r="AJ6" s="144"/>
      <c r="AK6" s="144"/>
      <c r="AL6" s="145"/>
      <c r="AM6" s="140" t="str">
        <f>Instellingen!B44</f>
        <v xml:space="preserve"> </v>
      </c>
      <c r="AN6" s="141"/>
      <c r="AO6" s="141"/>
      <c r="AP6" s="141"/>
      <c r="AQ6" s="141"/>
      <c r="AR6" s="141"/>
      <c r="AS6" s="141"/>
      <c r="AT6" s="142"/>
      <c r="AU6" s="143" t="str">
        <f>Instellingen!B45</f>
        <v xml:space="preserve"> </v>
      </c>
      <c r="AV6" s="144"/>
      <c r="AW6" s="144"/>
      <c r="AX6" s="144"/>
      <c r="AY6" s="144"/>
      <c r="AZ6" s="144"/>
      <c r="BA6" s="144"/>
      <c r="BB6" s="145"/>
      <c r="BC6" s="146" t="s">
        <v>32</v>
      </c>
      <c r="BD6" s="147"/>
      <c r="BE6" s="108"/>
      <c r="BF6" s="34"/>
      <c r="BG6" s="20"/>
      <c r="BH6" s="127"/>
      <c r="BI6" s="128"/>
    </row>
    <row r="7" spans="1:92" ht="12.75" customHeight="1" x14ac:dyDescent="0.25">
      <c r="A7" s="138"/>
      <c r="B7" s="138"/>
      <c r="C7" s="138"/>
      <c r="D7" s="138"/>
      <c r="E7" s="139"/>
      <c r="F7" s="36" t="s">
        <v>14</v>
      </c>
      <c r="G7" s="148" t="str">
        <f>Instellingen!C40</f>
        <v>3 Mei</v>
      </c>
      <c r="H7" s="149"/>
      <c r="I7" s="149"/>
      <c r="J7" s="149"/>
      <c r="K7" s="149"/>
      <c r="L7" s="149"/>
      <c r="M7" s="149"/>
      <c r="N7" s="150"/>
      <c r="O7" s="151" t="str">
        <f>Instellingen!C41</f>
        <v>17 Mei</v>
      </c>
      <c r="P7" s="152"/>
      <c r="Q7" s="152"/>
      <c r="R7" s="152"/>
      <c r="S7" s="152"/>
      <c r="T7" s="152"/>
      <c r="U7" s="152"/>
      <c r="V7" s="153"/>
      <c r="W7" s="148" t="str">
        <f>Instellingen!C42</f>
        <v xml:space="preserve">7 Juni </v>
      </c>
      <c r="X7" s="149"/>
      <c r="Y7" s="149"/>
      <c r="Z7" s="149"/>
      <c r="AA7" s="149"/>
      <c r="AB7" s="149"/>
      <c r="AC7" s="149"/>
      <c r="AD7" s="150"/>
      <c r="AE7" s="154" t="str">
        <f>Instellingen!C43</f>
        <v xml:space="preserve"> </v>
      </c>
      <c r="AF7" s="155"/>
      <c r="AG7" s="155"/>
      <c r="AH7" s="155"/>
      <c r="AI7" s="155"/>
      <c r="AJ7" s="155"/>
      <c r="AK7" s="155"/>
      <c r="AL7" s="156"/>
      <c r="AM7" s="154" t="str">
        <f>Instellingen!C44</f>
        <v xml:space="preserve"> </v>
      </c>
      <c r="AN7" s="157"/>
      <c r="AO7" s="157"/>
      <c r="AP7" s="157"/>
      <c r="AQ7" s="157"/>
      <c r="AR7" s="157"/>
      <c r="AS7" s="157"/>
      <c r="AT7" s="158"/>
      <c r="AU7" s="154" t="str">
        <f>Instellingen!C45</f>
        <v xml:space="preserve"> </v>
      </c>
      <c r="AV7" s="157"/>
      <c r="AW7" s="157"/>
      <c r="AX7" s="157"/>
      <c r="AY7" s="157"/>
      <c r="AZ7" s="157"/>
      <c r="BA7" s="157"/>
      <c r="BB7" s="158"/>
      <c r="BC7" s="37" t="s">
        <v>34</v>
      </c>
      <c r="BD7" s="10" t="s">
        <v>35</v>
      </c>
      <c r="BE7" s="5" t="s">
        <v>36</v>
      </c>
      <c r="BF7" s="3"/>
      <c r="BG7" s="3"/>
      <c r="BH7" s="129"/>
      <c r="BI7" s="130"/>
    </row>
    <row r="8" spans="1:92" ht="25.5" customHeight="1" x14ac:dyDescent="0.25">
      <c r="A8" s="2" t="s">
        <v>18</v>
      </c>
      <c r="B8" s="2" t="s">
        <v>6</v>
      </c>
      <c r="C8" s="2" t="s">
        <v>0</v>
      </c>
      <c r="D8" s="2" t="s">
        <v>1</v>
      </c>
      <c r="E8" s="97" t="s">
        <v>71</v>
      </c>
      <c r="F8" s="36" t="s">
        <v>3</v>
      </c>
      <c r="G8" s="7" t="s">
        <v>73</v>
      </c>
      <c r="H8" s="66" t="s">
        <v>74</v>
      </c>
      <c r="I8" s="66"/>
      <c r="J8" s="86" t="s">
        <v>76</v>
      </c>
      <c r="K8" s="69" t="s">
        <v>99</v>
      </c>
      <c r="L8" s="69"/>
      <c r="M8" s="2" t="s">
        <v>4</v>
      </c>
      <c r="N8" s="2" t="s">
        <v>15</v>
      </c>
      <c r="O8" s="89" t="s">
        <v>73</v>
      </c>
      <c r="P8" s="78" t="s">
        <v>74</v>
      </c>
      <c r="Q8" s="78"/>
      <c r="R8" s="71" t="s">
        <v>76</v>
      </c>
      <c r="S8" s="78" t="s">
        <v>99</v>
      </c>
      <c r="T8" s="78"/>
      <c r="U8" s="2" t="s">
        <v>4</v>
      </c>
      <c r="V8" s="2" t="s">
        <v>15</v>
      </c>
      <c r="W8" s="89" t="s">
        <v>73</v>
      </c>
      <c r="X8" s="78" t="s">
        <v>74</v>
      </c>
      <c r="Y8" s="78"/>
      <c r="Z8" s="71" t="s">
        <v>76</v>
      </c>
      <c r="AA8" s="78" t="s">
        <v>99</v>
      </c>
      <c r="AB8" s="78"/>
      <c r="AC8" s="2" t="s">
        <v>4</v>
      </c>
      <c r="AD8" s="2" t="s">
        <v>15</v>
      </c>
      <c r="AE8" s="89" t="s">
        <v>73</v>
      </c>
      <c r="AF8" s="78" t="s">
        <v>74</v>
      </c>
      <c r="AG8" s="78" t="s">
        <v>75</v>
      </c>
      <c r="AH8" s="71" t="s">
        <v>76</v>
      </c>
      <c r="AI8" s="78" t="s">
        <v>77</v>
      </c>
      <c r="AJ8" s="78" t="s">
        <v>78</v>
      </c>
      <c r="AK8" s="2" t="s">
        <v>4</v>
      </c>
      <c r="AL8" s="2" t="s">
        <v>15</v>
      </c>
      <c r="AM8" s="89" t="s">
        <v>73</v>
      </c>
      <c r="AN8" s="78" t="s">
        <v>74</v>
      </c>
      <c r="AO8" s="78" t="s">
        <v>75</v>
      </c>
      <c r="AP8" s="71" t="s">
        <v>76</v>
      </c>
      <c r="AQ8" s="78" t="s">
        <v>77</v>
      </c>
      <c r="AR8" s="78" t="s">
        <v>78</v>
      </c>
      <c r="AS8" s="2" t="s">
        <v>4</v>
      </c>
      <c r="AT8" s="2" t="s">
        <v>15</v>
      </c>
      <c r="AU8" s="89" t="s">
        <v>73</v>
      </c>
      <c r="AV8" s="78" t="s">
        <v>74</v>
      </c>
      <c r="AW8" s="78" t="s">
        <v>75</v>
      </c>
      <c r="AX8" s="71" t="s">
        <v>76</v>
      </c>
      <c r="AY8" s="78" t="s">
        <v>77</v>
      </c>
      <c r="AZ8" s="78" t="s">
        <v>78</v>
      </c>
      <c r="BA8" s="2" t="s">
        <v>4</v>
      </c>
      <c r="BB8" s="2" t="s">
        <v>15</v>
      </c>
      <c r="BC8" s="38" t="s">
        <v>22</v>
      </c>
      <c r="BD8" s="23" t="s">
        <v>22</v>
      </c>
      <c r="BE8" s="64" t="s">
        <v>22</v>
      </c>
      <c r="BF8" s="22" t="s">
        <v>16</v>
      </c>
      <c r="BG8" s="22" t="s">
        <v>17</v>
      </c>
      <c r="BH8" s="7" t="s">
        <v>69</v>
      </c>
      <c r="BI8" s="2" t="s">
        <v>5</v>
      </c>
      <c r="BK8" s="72" t="s">
        <v>86</v>
      </c>
      <c r="BL8" s="72" t="s">
        <v>79</v>
      </c>
      <c r="BM8" s="72" t="s">
        <v>87</v>
      </c>
      <c r="BN8" s="72" t="s">
        <v>80</v>
      </c>
      <c r="BO8" s="72" t="s">
        <v>97</v>
      </c>
      <c r="BP8" s="72" t="s">
        <v>88</v>
      </c>
      <c r="BQ8" s="72" t="s">
        <v>81</v>
      </c>
      <c r="BR8" s="72" t="s">
        <v>89</v>
      </c>
      <c r="BS8" s="72" t="s">
        <v>101</v>
      </c>
      <c r="BT8" s="73" t="s">
        <v>96</v>
      </c>
      <c r="BU8" s="72" t="s">
        <v>90</v>
      </c>
      <c r="BV8" s="72" t="s">
        <v>82</v>
      </c>
      <c r="BW8" s="72" t="s">
        <v>91</v>
      </c>
      <c r="BX8" s="72" t="s">
        <v>83</v>
      </c>
      <c r="BY8" s="73" t="s">
        <v>95</v>
      </c>
      <c r="BZ8" s="72" t="s">
        <v>92</v>
      </c>
      <c r="CA8" s="72" t="s">
        <v>84</v>
      </c>
      <c r="CB8" s="72" t="s">
        <v>93</v>
      </c>
      <c r="CC8" s="73" t="s">
        <v>85</v>
      </c>
      <c r="CD8" s="73" t="s">
        <v>94</v>
      </c>
      <c r="CE8" s="73" t="s">
        <v>106</v>
      </c>
      <c r="CF8" s="73" t="s">
        <v>107</v>
      </c>
      <c r="CG8" s="73" t="s">
        <v>108</v>
      </c>
      <c r="CH8" s="73" t="s">
        <v>109</v>
      </c>
      <c r="CI8" s="73" t="s">
        <v>110</v>
      </c>
      <c r="CJ8" s="73" t="s">
        <v>111</v>
      </c>
      <c r="CK8" s="73" t="s">
        <v>112</v>
      </c>
      <c r="CL8" s="73" t="s">
        <v>113</v>
      </c>
      <c r="CM8" s="73" t="s">
        <v>114</v>
      </c>
      <c r="CN8" s="73" t="s">
        <v>115</v>
      </c>
    </row>
    <row r="9" spans="1:92" x14ac:dyDescent="0.25">
      <c r="B9" s="101" t="s">
        <v>432</v>
      </c>
      <c r="C9" s="101" t="s">
        <v>430</v>
      </c>
      <c r="D9" s="101" t="s">
        <v>431</v>
      </c>
      <c r="F9" s="101" t="s">
        <v>156</v>
      </c>
      <c r="M9" s="62">
        <v>99</v>
      </c>
      <c r="N9" s="62">
        <v>99</v>
      </c>
      <c r="O9" s="63">
        <v>0</v>
      </c>
      <c r="P9" s="70">
        <v>80</v>
      </c>
      <c r="R9" s="63">
        <v>0</v>
      </c>
      <c r="S9" s="70">
        <v>49.1</v>
      </c>
      <c r="U9" s="63">
        <v>1</v>
      </c>
      <c r="V9" s="63">
        <v>1</v>
      </c>
      <c r="BC9">
        <f t="shared" ref="BC9:BC20" si="0">N9+V9+AD9+AL9+AT9+BB9</f>
        <v>100</v>
      </c>
      <c r="BE9" s="24">
        <f t="shared" ref="BE9:BE20" si="1">BC9-BD9</f>
        <v>100</v>
      </c>
      <c r="BH9" s="1" t="s">
        <v>304</v>
      </c>
      <c r="BI9" s="1">
        <v>90</v>
      </c>
      <c r="BK9">
        <f t="shared" ref="BK9:BK20" si="2">IF(G9&gt;99,199,G9)</f>
        <v>0</v>
      </c>
      <c r="BL9">
        <f t="shared" ref="BL9:BL20" si="3">IF(H9="",0,H9)</f>
        <v>0</v>
      </c>
      <c r="BM9">
        <f t="shared" ref="BM9:BM20" si="4">IF(J9&gt;99,199,J9)</f>
        <v>0</v>
      </c>
      <c r="BN9">
        <f t="shared" ref="BN9:BN20" si="5">IF(K9="",0,K9)</f>
        <v>0</v>
      </c>
      <c r="BO9">
        <f t="shared" ref="BO9:BO20" si="6">BK9+BM9</f>
        <v>0</v>
      </c>
      <c r="BP9">
        <f t="shared" ref="BP9:BP20" si="7">IF(O9&gt;99,199,O9)</f>
        <v>0</v>
      </c>
      <c r="BQ9">
        <f t="shared" ref="BQ9:BQ20" si="8">IF(P9="",0,P9)</f>
        <v>80</v>
      </c>
      <c r="BR9">
        <f t="shared" ref="BR9:BR20" si="9">IF(R9&gt;99,199,R9)</f>
        <v>0</v>
      </c>
      <c r="BS9">
        <f t="shared" ref="BS9:BS20" si="10">IF(S9="",0,S9)</f>
        <v>49.1</v>
      </c>
      <c r="BT9">
        <f t="shared" ref="BT9:BT20" si="11">BP9+BR9</f>
        <v>0</v>
      </c>
      <c r="BU9">
        <f t="shared" ref="BU9:BU20" si="12">IF(W9&gt;99,199,W9)</f>
        <v>0</v>
      </c>
      <c r="BV9">
        <f t="shared" ref="BV9:BV20" si="13">IF(X9="",0,X9)</f>
        <v>0</v>
      </c>
      <c r="BW9">
        <f t="shared" ref="BW9:BW20" si="14">IF(Z9&gt;99,199,Z9)</f>
        <v>0</v>
      </c>
      <c r="BX9">
        <f t="shared" ref="BX9:BX20" si="15">IF(AA9="",0,AA9)</f>
        <v>0</v>
      </c>
      <c r="BY9">
        <f t="shared" ref="BY9:BY20" si="16">BU9+BW9</f>
        <v>0</v>
      </c>
      <c r="BZ9">
        <f t="shared" ref="BZ9:BZ20" si="17">IF(AE9&gt;99,199,AE9)</f>
        <v>0</v>
      </c>
      <c r="CA9">
        <f t="shared" ref="CA9:CA20" si="18">IF(AF9="",0,AF9)</f>
        <v>0</v>
      </c>
      <c r="CB9">
        <f t="shared" ref="CB9:CB20" si="19">IF(AH9&gt;99,199,AH9)</f>
        <v>0</v>
      </c>
      <c r="CC9">
        <f t="shared" ref="CC9:CC20" si="20">IF(AI9="",0,AI9)</f>
        <v>0</v>
      </c>
      <c r="CD9">
        <f t="shared" ref="CD9:CD20" si="21">BZ9+CB9</f>
        <v>0</v>
      </c>
      <c r="CE9">
        <f t="shared" ref="CE9:CE20" si="22">IF(AM9&gt;99,199,AM9)</f>
        <v>0</v>
      </c>
      <c r="CF9">
        <f t="shared" ref="CF9:CF20" si="23">IF(AN9="",0,AN9)</f>
        <v>0</v>
      </c>
      <c r="CG9">
        <f t="shared" ref="CG9:CG20" si="24">IF(AP9&gt;99,199,AP9)</f>
        <v>0</v>
      </c>
      <c r="CH9">
        <f t="shared" ref="CH9:CH20" si="25">IF(AQ9="",0,AQ9)</f>
        <v>0</v>
      </c>
      <c r="CI9">
        <f t="shared" ref="CI9:CI20" si="26">CE9+CG9</f>
        <v>0</v>
      </c>
      <c r="CJ9">
        <f t="shared" ref="CJ9:CJ20" si="27">IF(AU9&gt;99,199,AU9)</f>
        <v>0</v>
      </c>
      <c r="CK9">
        <f t="shared" ref="CK9:CK20" si="28">IF(AV9="",0,AV9)</f>
        <v>0</v>
      </c>
      <c r="CL9">
        <f t="shared" ref="CL9:CL20" si="29">IF(AX9&gt;99,199,AX9)</f>
        <v>0</v>
      </c>
      <c r="CM9">
        <f t="shared" ref="CM9:CM20" si="30">IF(AY9="",0,AY9)</f>
        <v>0</v>
      </c>
      <c r="CN9">
        <f t="shared" ref="CN9:CN20" si="31">CJ9+CL9</f>
        <v>0</v>
      </c>
    </row>
    <row r="10" spans="1:92" x14ac:dyDescent="0.25">
      <c r="B10" s="1" t="s">
        <v>307</v>
      </c>
      <c r="C10" s="1" t="s">
        <v>317</v>
      </c>
      <c r="D10" s="1" t="s">
        <v>327</v>
      </c>
      <c r="F10" s="101" t="s">
        <v>421</v>
      </c>
      <c r="G10" s="62">
        <v>0</v>
      </c>
      <c r="H10" s="67">
        <v>65.5</v>
      </c>
      <c r="J10" s="87">
        <v>0</v>
      </c>
      <c r="K10" s="68" t="s">
        <v>356</v>
      </c>
      <c r="M10" s="62">
        <v>2</v>
      </c>
      <c r="N10" s="62">
        <v>2</v>
      </c>
      <c r="O10" s="63">
        <v>0</v>
      </c>
      <c r="P10" s="70">
        <v>68</v>
      </c>
      <c r="R10" s="63">
        <v>0</v>
      </c>
      <c r="S10" s="70">
        <v>41.32</v>
      </c>
      <c r="U10" s="63">
        <v>2</v>
      </c>
      <c r="V10" s="63">
        <v>2</v>
      </c>
      <c r="BC10">
        <f t="shared" si="0"/>
        <v>4</v>
      </c>
      <c r="BE10" s="24">
        <f t="shared" si="1"/>
        <v>4</v>
      </c>
      <c r="BK10">
        <f t="shared" si="2"/>
        <v>0</v>
      </c>
      <c r="BL10">
        <f t="shared" si="3"/>
        <v>65.5</v>
      </c>
      <c r="BM10">
        <f t="shared" si="4"/>
        <v>0</v>
      </c>
      <c r="BN10" t="str">
        <f t="shared" si="5"/>
        <v>41.63</v>
      </c>
      <c r="BO10">
        <f t="shared" si="6"/>
        <v>0</v>
      </c>
      <c r="BP10">
        <f t="shared" si="7"/>
        <v>0</v>
      </c>
      <c r="BQ10">
        <f t="shared" si="8"/>
        <v>68</v>
      </c>
      <c r="BR10">
        <f t="shared" si="9"/>
        <v>0</v>
      </c>
      <c r="BS10">
        <f t="shared" si="10"/>
        <v>41.32</v>
      </c>
      <c r="BT10">
        <f t="shared" si="11"/>
        <v>0</v>
      </c>
      <c r="BU10">
        <f t="shared" si="12"/>
        <v>0</v>
      </c>
      <c r="BV10">
        <f t="shared" si="13"/>
        <v>0</v>
      </c>
      <c r="BW10">
        <f t="shared" si="14"/>
        <v>0</v>
      </c>
      <c r="BX10">
        <f t="shared" si="15"/>
        <v>0</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B11" s="1" t="s">
        <v>308</v>
      </c>
      <c r="C11" s="1" t="s">
        <v>318</v>
      </c>
      <c r="D11" s="1" t="s">
        <v>328</v>
      </c>
      <c r="F11" s="101" t="s">
        <v>156</v>
      </c>
      <c r="G11" s="62">
        <v>0</v>
      </c>
      <c r="H11" s="67">
        <v>63</v>
      </c>
      <c r="J11" s="87">
        <v>0</v>
      </c>
      <c r="K11" s="68" t="s">
        <v>357</v>
      </c>
      <c r="M11" s="62">
        <v>3</v>
      </c>
      <c r="N11" s="62">
        <v>3</v>
      </c>
      <c r="O11" s="63">
        <v>0</v>
      </c>
      <c r="P11" s="70">
        <v>63</v>
      </c>
      <c r="R11" s="63">
        <v>0</v>
      </c>
      <c r="S11" s="70">
        <v>41.8</v>
      </c>
      <c r="U11" s="63">
        <v>3</v>
      </c>
      <c r="V11" s="63">
        <v>3</v>
      </c>
      <c r="BC11">
        <f t="shared" si="0"/>
        <v>6</v>
      </c>
      <c r="BE11" s="24">
        <f t="shared" si="1"/>
        <v>6</v>
      </c>
      <c r="BH11" s="1" t="s">
        <v>304</v>
      </c>
      <c r="BI11" s="1">
        <v>90</v>
      </c>
      <c r="BK11">
        <f t="shared" si="2"/>
        <v>0</v>
      </c>
      <c r="BL11">
        <f t="shared" si="3"/>
        <v>63</v>
      </c>
      <c r="BM11">
        <f t="shared" si="4"/>
        <v>0</v>
      </c>
      <c r="BN11" t="str">
        <f t="shared" si="5"/>
        <v>49.26</v>
      </c>
      <c r="BO11">
        <f t="shared" si="6"/>
        <v>0</v>
      </c>
      <c r="BP11">
        <f t="shared" si="7"/>
        <v>0</v>
      </c>
      <c r="BQ11">
        <f t="shared" si="8"/>
        <v>63</v>
      </c>
      <c r="BR11">
        <f t="shared" si="9"/>
        <v>0</v>
      </c>
      <c r="BS11">
        <f t="shared" si="10"/>
        <v>41.8</v>
      </c>
      <c r="BT11">
        <f t="shared" si="11"/>
        <v>0</v>
      </c>
      <c r="BU11">
        <f t="shared" si="12"/>
        <v>0</v>
      </c>
      <c r="BV11">
        <f t="shared" si="13"/>
        <v>0</v>
      </c>
      <c r="BW11">
        <f t="shared" si="14"/>
        <v>0</v>
      </c>
      <c r="BX11">
        <f t="shared" si="15"/>
        <v>0</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B12" s="1" t="s">
        <v>310</v>
      </c>
      <c r="C12" s="1" t="s">
        <v>320</v>
      </c>
      <c r="D12" s="1" t="s">
        <v>330</v>
      </c>
      <c r="F12" s="101" t="s">
        <v>150</v>
      </c>
      <c r="G12" s="62">
        <v>4</v>
      </c>
      <c r="H12" s="67">
        <v>78</v>
      </c>
      <c r="M12" s="62">
        <v>5</v>
      </c>
      <c r="N12" s="62">
        <v>5</v>
      </c>
      <c r="O12" s="63">
        <v>1</v>
      </c>
      <c r="P12" s="70">
        <v>62.5</v>
      </c>
      <c r="U12" s="63">
        <v>4</v>
      </c>
      <c r="V12" s="63">
        <v>4</v>
      </c>
      <c r="BC12">
        <f t="shared" si="0"/>
        <v>9</v>
      </c>
      <c r="BE12" s="24">
        <f t="shared" si="1"/>
        <v>9</v>
      </c>
      <c r="BK12">
        <f t="shared" si="2"/>
        <v>4</v>
      </c>
      <c r="BL12">
        <f t="shared" si="3"/>
        <v>78</v>
      </c>
      <c r="BM12">
        <f t="shared" si="4"/>
        <v>0</v>
      </c>
      <c r="BN12">
        <f t="shared" si="5"/>
        <v>0</v>
      </c>
      <c r="BO12">
        <f t="shared" si="6"/>
        <v>4</v>
      </c>
      <c r="BP12">
        <f t="shared" si="7"/>
        <v>1</v>
      </c>
      <c r="BQ12">
        <f t="shared" si="8"/>
        <v>62.5</v>
      </c>
      <c r="BR12">
        <f t="shared" si="9"/>
        <v>0</v>
      </c>
      <c r="BS12">
        <f t="shared" si="10"/>
        <v>0</v>
      </c>
      <c r="BT12">
        <f t="shared" si="11"/>
        <v>1</v>
      </c>
      <c r="BU12">
        <f t="shared" si="12"/>
        <v>0</v>
      </c>
      <c r="BV12">
        <f t="shared" si="13"/>
        <v>0</v>
      </c>
      <c r="BW12">
        <f t="shared" si="14"/>
        <v>0</v>
      </c>
      <c r="BX12">
        <f t="shared" si="15"/>
        <v>0</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B13" s="1" t="s">
        <v>306</v>
      </c>
      <c r="C13" s="1" t="s">
        <v>316</v>
      </c>
      <c r="D13" s="1" t="s">
        <v>326</v>
      </c>
      <c r="F13" s="101" t="s">
        <v>423</v>
      </c>
      <c r="G13" s="62">
        <v>0</v>
      </c>
      <c r="H13" s="67">
        <v>70</v>
      </c>
      <c r="J13" s="87">
        <v>0</v>
      </c>
      <c r="K13" s="68" t="s">
        <v>355</v>
      </c>
      <c r="M13" s="62">
        <v>1</v>
      </c>
      <c r="N13" s="62">
        <v>1</v>
      </c>
      <c r="O13" s="63">
        <v>0</v>
      </c>
      <c r="P13" s="70">
        <v>65</v>
      </c>
      <c r="U13" s="63">
        <v>5</v>
      </c>
      <c r="V13" s="63">
        <v>5</v>
      </c>
      <c r="BC13">
        <f t="shared" si="0"/>
        <v>6</v>
      </c>
      <c r="BE13" s="24">
        <f t="shared" si="1"/>
        <v>6</v>
      </c>
      <c r="BK13">
        <f t="shared" si="2"/>
        <v>0</v>
      </c>
      <c r="BL13">
        <f t="shared" si="3"/>
        <v>70</v>
      </c>
      <c r="BM13">
        <f t="shared" si="4"/>
        <v>0</v>
      </c>
      <c r="BN13" t="str">
        <f t="shared" si="5"/>
        <v>40.71</v>
      </c>
      <c r="BO13">
        <f t="shared" si="6"/>
        <v>0</v>
      </c>
      <c r="BP13">
        <f t="shared" si="7"/>
        <v>0</v>
      </c>
      <c r="BQ13">
        <f t="shared" si="8"/>
        <v>65</v>
      </c>
      <c r="BR13">
        <f t="shared" si="9"/>
        <v>0</v>
      </c>
      <c r="BS13">
        <f t="shared" si="10"/>
        <v>0</v>
      </c>
      <c r="BT13">
        <f t="shared" si="11"/>
        <v>0</v>
      </c>
      <c r="BU13">
        <f t="shared" si="12"/>
        <v>0</v>
      </c>
      <c r="BV13">
        <f t="shared" si="13"/>
        <v>0</v>
      </c>
      <c r="BW13">
        <f t="shared" si="14"/>
        <v>0</v>
      </c>
      <c r="BX13">
        <f t="shared" si="15"/>
        <v>0</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B14" s="1" t="s">
        <v>313</v>
      </c>
      <c r="C14" s="1" t="s">
        <v>322</v>
      </c>
      <c r="D14" s="1" t="s">
        <v>333</v>
      </c>
      <c r="F14" s="101" t="s">
        <v>424</v>
      </c>
      <c r="G14" s="62">
        <v>16</v>
      </c>
      <c r="H14" s="67">
        <v>70</v>
      </c>
      <c r="M14" s="62">
        <v>8</v>
      </c>
      <c r="N14" s="62">
        <v>8</v>
      </c>
      <c r="O14" s="63">
        <v>5</v>
      </c>
      <c r="P14" s="70">
        <v>70</v>
      </c>
      <c r="U14" s="63">
        <v>6</v>
      </c>
      <c r="V14" s="63">
        <v>6</v>
      </c>
      <c r="BC14">
        <f t="shared" si="0"/>
        <v>14</v>
      </c>
      <c r="BE14" s="24">
        <f t="shared" si="1"/>
        <v>14</v>
      </c>
      <c r="BH14" s="1" t="s">
        <v>304</v>
      </c>
      <c r="BI14" s="1">
        <v>90</v>
      </c>
      <c r="BK14">
        <f t="shared" si="2"/>
        <v>16</v>
      </c>
      <c r="BL14">
        <f t="shared" si="3"/>
        <v>70</v>
      </c>
      <c r="BM14">
        <f t="shared" si="4"/>
        <v>0</v>
      </c>
      <c r="BN14">
        <f t="shared" si="5"/>
        <v>0</v>
      </c>
      <c r="BO14">
        <f t="shared" si="6"/>
        <v>16</v>
      </c>
      <c r="BP14">
        <f t="shared" si="7"/>
        <v>5</v>
      </c>
      <c r="BQ14">
        <f t="shared" si="8"/>
        <v>70</v>
      </c>
      <c r="BR14">
        <f t="shared" si="9"/>
        <v>0</v>
      </c>
      <c r="BS14">
        <f t="shared" si="10"/>
        <v>0</v>
      </c>
      <c r="BT14">
        <f t="shared" si="11"/>
        <v>5</v>
      </c>
      <c r="BU14">
        <f t="shared" si="12"/>
        <v>0</v>
      </c>
      <c r="BV14">
        <f t="shared" si="13"/>
        <v>0</v>
      </c>
      <c r="BW14">
        <f t="shared" si="14"/>
        <v>0</v>
      </c>
      <c r="BX14">
        <f t="shared" si="15"/>
        <v>0</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B15" s="1" t="s">
        <v>309</v>
      </c>
      <c r="C15" s="1" t="s">
        <v>319</v>
      </c>
      <c r="D15" s="1" t="s">
        <v>329</v>
      </c>
      <c r="F15" s="101" t="s">
        <v>423</v>
      </c>
      <c r="G15" s="62">
        <v>0</v>
      </c>
      <c r="H15" s="67">
        <v>64</v>
      </c>
      <c r="J15" s="87">
        <v>4</v>
      </c>
      <c r="K15" s="68" t="s">
        <v>358</v>
      </c>
      <c r="M15" s="62">
        <v>4</v>
      </c>
      <c r="N15" s="62">
        <v>4</v>
      </c>
      <c r="O15" s="63">
        <v>8</v>
      </c>
      <c r="P15" s="70">
        <v>74.5</v>
      </c>
      <c r="U15" s="63">
        <v>7</v>
      </c>
      <c r="V15" s="63">
        <v>7</v>
      </c>
      <c r="BC15">
        <f t="shared" si="0"/>
        <v>11</v>
      </c>
      <c r="BE15" s="24">
        <f t="shared" si="1"/>
        <v>11</v>
      </c>
      <c r="BK15">
        <f t="shared" si="2"/>
        <v>0</v>
      </c>
      <c r="BL15">
        <f t="shared" si="3"/>
        <v>64</v>
      </c>
      <c r="BM15">
        <f t="shared" si="4"/>
        <v>4</v>
      </c>
      <c r="BN15" t="str">
        <f t="shared" si="5"/>
        <v>53.56</v>
      </c>
      <c r="BO15">
        <f t="shared" si="6"/>
        <v>4</v>
      </c>
      <c r="BP15">
        <f t="shared" si="7"/>
        <v>8</v>
      </c>
      <c r="BQ15">
        <f t="shared" si="8"/>
        <v>74.5</v>
      </c>
      <c r="BR15">
        <f t="shared" si="9"/>
        <v>0</v>
      </c>
      <c r="BS15">
        <f t="shared" si="10"/>
        <v>0</v>
      </c>
      <c r="BT15">
        <f t="shared" si="11"/>
        <v>8</v>
      </c>
      <c r="BU15">
        <f t="shared" si="12"/>
        <v>0</v>
      </c>
      <c r="BV15">
        <f t="shared" si="13"/>
        <v>0</v>
      </c>
      <c r="BW15">
        <f t="shared" si="14"/>
        <v>0</v>
      </c>
      <c r="BX15">
        <f t="shared" si="15"/>
        <v>0</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row r="16" spans="1:92" x14ac:dyDescent="0.25">
      <c r="B16" s="1" t="s">
        <v>311</v>
      </c>
      <c r="C16" s="101" t="s">
        <v>325</v>
      </c>
      <c r="D16" s="1" t="s">
        <v>331</v>
      </c>
      <c r="F16" s="101" t="s">
        <v>425</v>
      </c>
      <c r="G16" s="62">
        <v>4</v>
      </c>
      <c r="H16" s="67">
        <v>68</v>
      </c>
      <c r="M16" s="62">
        <v>6</v>
      </c>
      <c r="N16" s="62">
        <v>6</v>
      </c>
      <c r="O16" s="63">
        <v>8</v>
      </c>
      <c r="P16" s="70">
        <v>65.5</v>
      </c>
      <c r="U16" s="63">
        <v>8</v>
      </c>
      <c r="V16" s="63">
        <v>8</v>
      </c>
      <c r="BC16">
        <f t="shared" si="0"/>
        <v>14</v>
      </c>
      <c r="BE16" s="24">
        <f t="shared" si="1"/>
        <v>14</v>
      </c>
      <c r="BK16">
        <f t="shared" si="2"/>
        <v>4</v>
      </c>
      <c r="BL16">
        <f t="shared" si="3"/>
        <v>68</v>
      </c>
      <c r="BM16">
        <f t="shared" si="4"/>
        <v>0</v>
      </c>
      <c r="BN16">
        <f t="shared" si="5"/>
        <v>0</v>
      </c>
      <c r="BO16">
        <f t="shared" si="6"/>
        <v>4</v>
      </c>
      <c r="BP16">
        <f t="shared" si="7"/>
        <v>8</v>
      </c>
      <c r="BQ16">
        <f t="shared" si="8"/>
        <v>65.5</v>
      </c>
      <c r="BR16">
        <f t="shared" si="9"/>
        <v>0</v>
      </c>
      <c r="BS16">
        <f t="shared" si="10"/>
        <v>0</v>
      </c>
      <c r="BT16">
        <f t="shared" si="11"/>
        <v>8</v>
      </c>
      <c r="BU16">
        <f t="shared" si="12"/>
        <v>0</v>
      </c>
      <c r="BV16">
        <f t="shared" si="13"/>
        <v>0</v>
      </c>
      <c r="BW16">
        <f t="shared" si="14"/>
        <v>0</v>
      </c>
      <c r="BX16">
        <f t="shared" si="15"/>
        <v>0</v>
      </c>
      <c r="BY16">
        <f t="shared" si="16"/>
        <v>0</v>
      </c>
      <c r="BZ16">
        <f t="shared" si="17"/>
        <v>0</v>
      </c>
      <c r="CA16">
        <f t="shared" si="18"/>
        <v>0</v>
      </c>
      <c r="CB16">
        <f t="shared" si="19"/>
        <v>0</v>
      </c>
      <c r="CC16">
        <f t="shared" si="20"/>
        <v>0</v>
      </c>
      <c r="CD16">
        <f t="shared" si="21"/>
        <v>0</v>
      </c>
      <c r="CE16">
        <f t="shared" si="22"/>
        <v>0</v>
      </c>
      <c r="CF16">
        <f t="shared" si="23"/>
        <v>0</v>
      </c>
      <c r="CG16">
        <f t="shared" si="24"/>
        <v>0</v>
      </c>
      <c r="CH16">
        <f t="shared" si="25"/>
        <v>0</v>
      </c>
      <c r="CI16">
        <f t="shared" si="26"/>
        <v>0</v>
      </c>
      <c r="CJ16">
        <f t="shared" si="27"/>
        <v>0</v>
      </c>
      <c r="CK16">
        <f t="shared" si="28"/>
        <v>0</v>
      </c>
      <c r="CL16">
        <f t="shared" si="29"/>
        <v>0</v>
      </c>
      <c r="CM16">
        <f t="shared" si="30"/>
        <v>0</v>
      </c>
      <c r="CN16">
        <f t="shared" si="31"/>
        <v>0</v>
      </c>
    </row>
    <row r="17" spans="2:92" x14ac:dyDescent="0.25">
      <c r="B17" s="101"/>
      <c r="C17" s="101" t="s">
        <v>279</v>
      </c>
      <c r="D17" s="101" t="s">
        <v>433</v>
      </c>
      <c r="F17" s="101" t="s">
        <v>156</v>
      </c>
      <c r="M17" s="62">
        <v>99</v>
      </c>
      <c r="N17" s="62">
        <v>99</v>
      </c>
      <c r="O17" s="63">
        <v>21</v>
      </c>
      <c r="P17" s="70">
        <v>64</v>
      </c>
      <c r="U17" s="63">
        <v>9</v>
      </c>
      <c r="V17" s="63">
        <v>9</v>
      </c>
      <c r="BC17">
        <f t="shared" si="0"/>
        <v>108</v>
      </c>
      <c r="BE17" s="24">
        <f t="shared" si="1"/>
        <v>108</v>
      </c>
      <c r="BK17">
        <f t="shared" si="2"/>
        <v>0</v>
      </c>
      <c r="BL17">
        <f t="shared" si="3"/>
        <v>0</v>
      </c>
      <c r="BM17">
        <f t="shared" si="4"/>
        <v>0</v>
      </c>
      <c r="BN17">
        <f t="shared" si="5"/>
        <v>0</v>
      </c>
      <c r="BO17">
        <f t="shared" si="6"/>
        <v>0</v>
      </c>
      <c r="BP17">
        <f t="shared" si="7"/>
        <v>21</v>
      </c>
      <c r="BQ17">
        <f t="shared" si="8"/>
        <v>64</v>
      </c>
      <c r="BR17">
        <f t="shared" si="9"/>
        <v>0</v>
      </c>
      <c r="BS17">
        <f t="shared" si="10"/>
        <v>0</v>
      </c>
      <c r="BT17">
        <f t="shared" si="11"/>
        <v>21</v>
      </c>
      <c r="BU17">
        <f t="shared" si="12"/>
        <v>0</v>
      </c>
      <c r="BV17">
        <f t="shared" si="13"/>
        <v>0</v>
      </c>
      <c r="BW17">
        <f t="shared" si="14"/>
        <v>0</v>
      </c>
      <c r="BX17">
        <f t="shared" si="15"/>
        <v>0</v>
      </c>
      <c r="BY17">
        <f t="shared" si="16"/>
        <v>0</v>
      </c>
      <c r="BZ17">
        <f t="shared" si="17"/>
        <v>0</v>
      </c>
      <c r="CA17">
        <f t="shared" si="18"/>
        <v>0</v>
      </c>
      <c r="CB17">
        <f t="shared" si="19"/>
        <v>0</v>
      </c>
      <c r="CC17">
        <f t="shared" si="20"/>
        <v>0</v>
      </c>
      <c r="CD17">
        <f t="shared" si="21"/>
        <v>0</v>
      </c>
      <c r="CE17">
        <f t="shared" si="22"/>
        <v>0</v>
      </c>
      <c r="CF17">
        <f t="shared" si="23"/>
        <v>0</v>
      </c>
      <c r="CG17">
        <f t="shared" si="24"/>
        <v>0</v>
      </c>
      <c r="CH17">
        <f t="shared" si="25"/>
        <v>0</v>
      </c>
      <c r="CI17">
        <f t="shared" si="26"/>
        <v>0</v>
      </c>
      <c r="CJ17">
        <f t="shared" si="27"/>
        <v>0</v>
      </c>
      <c r="CK17">
        <f t="shared" si="28"/>
        <v>0</v>
      </c>
      <c r="CL17">
        <f t="shared" si="29"/>
        <v>0</v>
      </c>
      <c r="CM17">
        <f t="shared" si="30"/>
        <v>0</v>
      </c>
      <c r="CN17">
        <f t="shared" si="31"/>
        <v>0</v>
      </c>
    </row>
    <row r="18" spans="2:92" x14ac:dyDescent="0.25">
      <c r="B18" s="1" t="s">
        <v>312</v>
      </c>
      <c r="C18" s="1" t="s">
        <v>321</v>
      </c>
      <c r="D18" s="1" t="s">
        <v>332</v>
      </c>
      <c r="F18" s="101" t="s">
        <v>426</v>
      </c>
      <c r="G18" s="62">
        <v>4</v>
      </c>
      <c r="H18" s="67">
        <v>67</v>
      </c>
      <c r="M18" s="62">
        <v>7</v>
      </c>
      <c r="N18" s="62">
        <v>7</v>
      </c>
      <c r="U18" s="63">
        <v>99</v>
      </c>
      <c r="V18" s="63">
        <v>99</v>
      </c>
      <c r="BC18">
        <f t="shared" si="0"/>
        <v>106</v>
      </c>
      <c r="BE18" s="24">
        <f t="shared" si="1"/>
        <v>106</v>
      </c>
      <c r="BH18" s="1" t="s">
        <v>304</v>
      </c>
      <c r="BI18" s="1">
        <v>90</v>
      </c>
      <c r="BK18">
        <f t="shared" si="2"/>
        <v>4</v>
      </c>
      <c r="BL18">
        <f t="shared" si="3"/>
        <v>67</v>
      </c>
      <c r="BM18">
        <f t="shared" si="4"/>
        <v>0</v>
      </c>
      <c r="BN18">
        <f t="shared" si="5"/>
        <v>0</v>
      </c>
      <c r="BO18">
        <f t="shared" si="6"/>
        <v>4</v>
      </c>
      <c r="BP18">
        <f t="shared" si="7"/>
        <v>0</v>
      </c>
      <c r="BQ18">
        <f t="shared" si="8"/>
        <v>0</v>
      </c>
      <c r="BR18">
        <f t="shared" si="9"/>
        <v>0</v>
      </c>
      <c r="BS18">
        <f t="shared" si="10"/>
        <v>0</v>
      </c>
      <c r="BT18">
        <f t="shared" si="11"/>
        <v>0</v>
      </c>
      <c r="BU18">
        <f t="shared" si="12"/>
        <v>0</v>
      </c>
      <c r="BV18">
        <f t="shared" si="13"/>
        <v>0</v>
      </c>
      <c r="BW18">
        <f t="shared" si="14"/>
        <v>0</v>
      </c>
      <c r="BX18">
        <f t="shared" si="15"/>
        <v>0</v>
      </c>
      <c r="BY18">
        <f t="shared" si="16"/>
        <v>0</v>
      </c>
      <c r="BZ18">
        <f t="shared" si="17"/>
        <v>0</v>
      </c>
      <c r="CA18">
        <f t="shared" si="18"/>
        <v>0</v>
      </c>
      <c r="CB18">
        <f t="shared" si="19"/>
        <v>0</v>
      </c>
      <c r="CC18">
        <f t="shared" si="20"/>
        <v>0</v>
      </c>
      <c r="CD18">
        <f t="shared" si="21"/>
        <v>0</v>
      </c>
      <c r="CE18">
        <f t="shared" si="22"/>
        <v>0</v>
      </c>
      <c r="CF18">
        <f t="shared" si="23"/>
        <v>0</v>
      </c>
      <c r="CG18">
        <f t="shared" si="24"/>
        <v>0</v>
      </c>
      <c r="CH18">
        <f t="shared" si="25"/>
        <v>0</v>
      </c>
      <c r="CI18">
        <f t="shared" si="26"/>
        <v>0</v>
      </c>
      <c r="CJ18">
        <f t="shared" si="27"/>
        <v>0</v>
      </c>
      <c r="CK18">
        <f t="shared" si="28"/>
        <v>0</v>
      </c>
      <c r="CL18">
        <f t="shared" si="29"/>
        <v>0</v>
      </c>
      <c r="CM18">
        <f t="shared" si="30"/>
        <v>0</v>
      </c>
      <c r="CN18">
        <f t="shared" si="31"/>
        <v>0</v>
      </c>
    </row>
    <row r="19" spans="2:92" x14ac:dyDescent="0.25">
      <c r="B19" s="1" t="s">
        <v>314</v>
      </c>
      <c r="C19" s="101" t="s">
        <v>323</v>
      </c>
      <c r="D19" s="1" t="s">
        <v>334</v>
      </c>
      <c r="F19" s="101" t="s">
        <v>422</v>
      </c>
      <c r="G19" s="102" t="s">
        <v>336</v>
      </c>
      <c r="M19" s="62">
        <v>90</v>
      </c>
      <c r="N19" s="62">
        <v>90</v>
      </c>
      <c r="U19" s="63">
        <v>99</v>
      </c>
      <c r="V19" s="63">
        <v>99</v>
      </c>
      <c r="BC19">
        <f t="shared" si="0"/>
        <v>189</v>
      </c>
      <c r="BE19" s="24">
        <f t="shared" si="1"/>
        <v>189</v>
      </c>
      <c r="BK19">
        <f t="shared" si="2"/>
        <v>199</v>
      </c>
      <c r="BL19">
        <f t="shared" si="3"/>
        <v>0</v>
      </c>
      <c r="BM19">
        <f t="shared" si="4"/>
        <v>0</v>
      </c>
      <c r="BN19">
        <f t="shared" si="5"/>
        <v>0</v>
      </c>
      <c r="BO19">
        <f t="shared" si="6"/>
        <v>199</v>
      </c>
      <c r="BP19">
        <f t="shared" si="7"/>
        <v>0</v>
      </c>
      <c r="BQ19">
        <f t="shared" si="8"/>
        <v>0</v>
      </c>
      <c r="BR19">
        <f t="shared" si="9"/>
        <v>0</v>
      </c>
      <c r="BS19">
        <f t="shared" si="10"/>
        <v>0</v>
      </c>
      <c r="BT19">
        <f t="shared" si="11"/>
        <v>0</v>
      </c>
      <c r="BU19">
        <f t="shared" si="12"/>
        <v>0</v>
      </c>
      <c r="BV19">
        <f t="shared" si="13"/>
        <v>0</v>
      </c>
      <c r="BW19">
        <f t="shared" si="14"/>
        <v>0</v>
      </c>
      <c r="BX19">
        <f t="shared" si="15"/>
        <v>0</v>
      </c>
      <c r="BY19">
        <f t="shared" si="16"/>
        <v>0</v>
      </c>
      <c r="BZ19">
        <f t="shared" si="17"/>
        <v>0</v>
      </c>
      <c r="CA19">
        <f t="shared" si="18"/>
        <v>0</v>
      </c>
      <c r="CB19">
        <f t="shared" si="19"/>
        <v>0</v>
      </c>
      <c r="CC19">
        <f t="shared" si="20"/>
        <v>0</v>
      </c>
      <c r="CD19">
        <f t="shared" si="21"/>
        <v>0</v>
      </c>
      <c r="CE19">
        <f t="shared" si="22"/>
        <v>0</v>
      </c>
      <c r="CF19">
        <f t="shared" si="23"/>
        <v>0</v>
      </c>
      <c r="CG19">
        <f t="shared" si="24"/>
        <v>0</v>
      </c>
      <c r="CH19">
        <f t="shared" si="25"/>
        <v>0</v>
      </c>
      <c r="CI19">
        <f t="shared" si="26"/>
        <v>0</v>
      </c>
      <c r="CJ19">
        <f t="shared" si="27"/>
        <v>0</v>
      </c>
      <c r="CK19">
        <f t="shared" si="28"/>
        <v>0</v>
      </c>
      <c r="CL19">
        <f t="shared" si="29"/>
        <v>0</v>
      </c>
      <c r="CM19">
        <f t="shared" si="30"/>
        <v>0</v>
      </c>
      <c r="CN19">
        <f t="shared" si="31"/>
        <v>0</v>
      </c>
    </row>
    <row r="20" spans="2:92" x14ac:dyDescent="0.25">
      <c r="B20" s="1" t="s">
        <v>315</v>
      </c>
      <c r="C20" s="101" t="s">
        <v>324</v>
      </c>
      <c r="D20" s="1" t="s">
        <v>335</v>
      </c>
      <c r="F20" s="101" t="s">
        <v>423</v>
      </c>
      <c r="G20" s="102" t="s">
        <v>336</v>
      </c>
      <c r="M20" s="62">
        <v>90</v>
      </c>
      <c r="N20" s="62">
        <v>90</v>
      </c>
      <c r="U20" s="63">
        <v>99</v>
      </c>
      <c r="V20" s="63">
        <v>99</v>
      </c>
      <c r="BC20">
        <f t="shared" si="0"/>
        <v>189</v>
      </c>
      <c r="BE20" s="24">
        <f t="shared" si="1"/>
        <v>189</v>
      </c>
      <c r="BK20">
        <f t="shared" si="2"/>
        <v>199</v>
      </c>
      <c r="BL20">
        <f t="shared" si="3"/>
        <v>0</v>
      </c>
      <c r="BM20">
        <f t="shared" si="4"/>
        <v>0</v>
      </c>
      <c r="BN20">
        <f t="shared" si="5"/>
        <v>0</v>
      </c>
      <c r="BO20">
        <f t="shared" si="6"/>
        <v>199</v>
      </c>
      <c r="BP20">
        <f t="shared" si="7"/>
        <v>0</v>
      </c>
      <c r="BQ20">
        <f t="shared" si="8"/>
        <v>0</v>
      </c>
      <c r="BR20">
        <f t="shared" si="9"/>
        <v>0</v>
      </c>
      <c r="BS20">
        <f t="shared" si="10"/>
        <v>0</v>
      </c>
      <c r="BT20">
        <f t="shared" si="11"/>
        <v>0</v>
      </c>
      <c r="BU20">
        <f t="shared" si="12"/>
        <v>0</v>
      </c>
      <c r="BV20">
        <f t="shared" si="13"/>
        <v>0</v>
      </c>
      <c r="BW20">
        <f t="shared" si="14"/>
        <v>0</v>
      </c>
      <c r="BX20">
        <f t="shared" si="15"/>
        <v>0</v>
      </c>
      <c r="BY20">
        <f t="shared" si="16"/>
        <v>0</v>
      </c>
      <c r="BZ20">
        <f t="shared" si="17"/>
        <v>0</v>
      </c>
      <c r="CA20">
        <f t="shared" si="18"/>
        <v>0</v>
      </c>
      <c r="CB20">
        <f t="shared" si="19"/>
        <v>0</v>
      </c>
      <c r="CC20">
        <f t="shared" si="20"/>
        <v>0</v>
      </c>
      <c r="CD20">
        <f t="shared" si="21"/>
        <v>0</v>
      </c>
      <c r="CE20">
        <f t="shared" si="22"/>
        <v>0</v>
      </c>
      <c r="CF20">
        <f t="shared" si="23"/>
        <v>0</v>
      </c>
      <c r="CG20">
        <f t="shared" si="24"/>
        <v>0</v>
      </c>
      <c r="CH20">
        <f t="shared" si="25"/>
        <v>0</v>
      </c>
      <c r="CI20">
        <f t="shared" si="26"/>
        <v>0</v>
      </c>
      <c r="CJ20">
        <f t="shared" si="27"/>
        <v>0</v>
      </c>
      <c r="CK20">
        <f t="shared" si="28"/>
        <v>0</v>
      </c>
      <c r="CL20">
        <f t="shared" si="29"/>
        <v>0</v>
      </c>
      <c r="CM20">
        <f t="shared" si="30"/>
        <v>0</v>
      </c>
      <c r="CN20">
        <f t="shared" si="31"/>
        <v>0</v>
      </c>
    </row>
  </sheetData>
  <sheetProtection sheet="1" objects="1" scenarios="1"/>
  <sortState xmlns:xlrd2="http://schemas.microsoft.com/office/spreadsheetml/2017/richdata2" ref="A9:XFD21">
    <sortCondition ref="V9"/>
  </sortState>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type="whole" allowBlank="1" showInputMessage="1" showErrorMessage="1" sqref="BG3" xr:uid="{00000000-0002-0000-0100-000000000000}">
      <formula1>1</formula1>
      <formula2>4</formula2>
    </dataValidation>
    <dataValidation type="whole" allowBlank="1" showInputMessage="1" showErrorMessage="1" sqref="BG4" xr:uid="{00000000-0002-0000-0100-000001000000}">
      <formula1>1</formula1>
      <formula2>2</formula2>
    </dataValidation>
    <dataValidation type="whole" operator="lessThan" allowBlank="1" showInputMessage="1" showErrorMessage="1" sqref="BG5" xr:uid="{00000000-0002-0000-0100-000002000000}">
      <formula1>9</formula1>
    </dataValidation>
    <dataValidation type="whole" operator="lessThan" allowBlank="1" showInputMessage="1" showErrorMessage="1" sqref="BG6" xr:uid="{00000000-0002-0000-0100-000003000000}">
      <formula1>340</formula1>
    </dataValidation>
    <dataValidation type="list" allowBlank="1" showInputMessage="1" showErrorMessage="1" sqref="BH1:BH2 BH9:BH65516" xr:uid="{00000000-0002-0000-0100-000004000000}">
      <formula1>"ja,nee"</formula1>
    </dataValidation>
    <dataValidation type="decimal" allowBlank="1" showInputMessage="1" showErrorMessage="1" sqref="H1:H2 K1:K2 P1:P2 S1:S2 X1:X2 AA1:AA2 AI1:AI2 AF1:AF2 AN1:AN2 AQ1:AQ2 AY1:AY2 AV1:AV2 AV9:AV65516 AY9:AY65516 AN9:AN65516 AQ9:AQ65516 AF9:AF65516 K9:K65516 S9:S65516 P9:P65516 X9:X65516 AA9:AA65516 H9:H65516 AI9:AI65516" xr:uid="{00000000-0002-0000-0100-000005000000}">
      <formula1>0</formula1>
      <formula2>100</formula2>
    </dataValidation>
    <dataValidation type="decimal" allowBlank="1" showInputMessage="1" showErrorMessage="1" sqref="L1:L2 I1:I2 T1:T2 Q1:Q2 AG1:AG2 AB1:AB2 Y1:Y2 AJ1:AJ2 AR1:AR2 AO1:AO2 AW1:AW2 AZ1:AZ2 AZ9:AZ65516 AW9:AW65516 AR9:AR65516 AO9:AO65516 AJ9:AJ65516 Q9:Q65516 AG9:AG65516 AB9:AB65516 I9:I65516 T9:T65516 Y9:Y65516 L9:L65516" xr:uid="{00000000-0002-0000-0100-000006000000}">
      <formula1>0</formula1>
      <formula2>10</formula2>
    </dataValidation>
    <dataValidation operator="lessThan" allowBlank="1" showInputMessage="1" showErrorMessage="1" sqref="O1:O2 AE1:AE2 AU1:AU2 AU9:AU65516 AE9:AE65516 O9:O65516" xr:uid="{00000000-0002-0000-0100-000007000000}"/>
  </dataValidations>
  <printOptions headings="1" gridLines="1"/>
  <pageMargins left="0.19685039370078741" right="0" top="0.98425196850393704" bottom="0.98425196850393704" header="0.51181102362204722" footer="0.51181102362204722"/>
  <pageSetup paperSize="9" scale="89" fitToWidth="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148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91490" r:id="rId5" name="Button 2">
              <controlPr defaultSize="0" print="0" autoFill="0" autoPict="0" macro="[0]!Sort_Punten_1">
                <anchor moveWithCells="1" sizeWithCells="1">
                  <from>
                    <xdr:col>6</xdr:col>
                    <xdr:colOff>0</xdr:colOff>
                    <xdr:row>7</xdr:row>
                    <xdr:rowOff>7620</xdr:rowOff>
                  </from>
                  <to>
                    <xdr:col>12</xdr:col>
                    <xdr:colOff>0</xdr:colOff>
                    <xdr:row>7</xdr:row>
                    <xdr:rowOff>182880</xdr:rowOff>
                  </to>
                </anchor>
              </controlPr>
            </control>
          </mc:Choice>
        </mc:AlternateContent>
        <mc:AlternateContent xmlns:mc="http://schemas.openxmlformats.org/markup-compatibility/2006">
          <mc:Choice Requires="x14">
            <control shapeId="191491" r:id="rId6" name="Button 3">
              <controlPr defaultSize="0" print="0" autoFill="0" autoPict="0" macro="[0]!Sort_Punten_2">
                <anchor moveWithCells="1" sizeWithCells="1">
                  <from>
                    <xdr:col>14</xdr:col>
                    <xdr:colOff>22860</xdr:colOff>
                    <xdr:row>7</xdr:row>
                    <xdr:rowOff>0</xdr:rowOff>
                  </from>
                  <to>
                    <xdr:col>20</xdr:col>
                    <xdr:colOff>0</xdr:colOff>
                    <xdr:row>7</xdr:row>
                    <xdr:rowOff>175260</xdr:rowOff>
                  </to>
                </anchor>
              </controlPr>
            </control>
          </mc:Choice>
        </mc:AlternateContent>
        <mc:AlternateContent xmlns:mc="http://schemas.openxmlformats.org/markup-compatibility/2006">
          <mc:Choice Requires="x14">
            <control shapeId="191492"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1493"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91494"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91495"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91496" r:id="rId11" name="Button 8">
              <controlPr defaultSize="0" print="0" autoFill="0" autoPict="0" macro="[0]!Sort_Pl_Punten_3">
                <anchor moveWithCells="1" sizeWithCells="1">
                  <from>
                    <xdr:col>28</xdr:col>
                    <xdr:colOff>190500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91497"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1498"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91499"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91500"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91501" r:id="rId16" name="Button 13">
              <controlPr defaultSize="0" print="0" autoFill="0" autoPict="0" macro="[0]!Sort_Punten_3">
                <anchor moveWithCells="1" sizeWithCells="1">
                  <from>
                    <xdr:col>22</xdr:col>
                    <xdr:colOff>22860</xdr:colOff>
                    <xdr:row>7</xdr:row>
                    <xdr:rowOff>7620</xdr:rowOff>
                  </from>
                  <to>
                    <xdr:col>28</xdr:col>
                    <xdr:colOff>7620</xdr:colOff>
                    <xdr:row>7</xdr:row>
                    <xdr:rowOff>182880</xdr:rowOff>
                  </to>
                </anchor>
              </controlPr>
            </control>
          </mc:Choice>
        </mc:AlternateContent>
        <mc:AlternateContent xmlns:mc="http://schemas.openxmlformats.org/markup-compatibility/2006">
          <mc:Choice Requires="x14">
            <control shapeId="191502" r:id="rId17" name="Button 1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1503" r:id="rId18" name="Button 15">
              <controlPr defaultSize="0" print="0" autoFill="0" autoPict="0" macro="[0]!Sort_Pl_Punten_4">
                <anchor moveWithCells="1" sizeWithCells="1">
                  <from>
                    <xdr:col>30</xdr:col>
                    <xdr:colOff>0</xdr:colOff>
                    <xdr:row>7</xdr:row>
                    <xdr:rowOff>7620</xdr:rowOff>
                  </from>
                  <to>
                    <xdr:col>36</xdr:col>
                    <xdr:colOff>7620</xdr:colOff>
                    <xdr:row>7</xdr:row>
                    <xdr:rowOff>182880</xdr:rowOff>
                  </to>
                </anchor>
              </controlPr>
            </control>
          </mc:Choice>
        </mc:AlternateContent>
        <mc:AlternateContent xmlns:mc="http://schemas.openxmlformats.org/markup-compatibility/2006">
          <mc:Choice Requires="x14">
            <control shapeId="191504" r:id="rId19" name="Button 16">
              <controlPr defaultSize="0" print="0" autoFill="0" autoPict="0" macro="[0]!Sort_Pl_Punten_5">
                <anchor moveWithCells="1" sizeWithCells="1">
                  <from>
                    <xdr:col>38</xdr:col>
                    <xdr:colOff>0</xdr:colOff>
                    <xdr:row>7</xdr:row>
                    <xdr:rowOff>22860</xdr:rowOff>
                  </from>
                  <to>
                    <xdr:col>45</xdr:col>
                    <xdr:colOff>190500</xdr:colOff>
                    <xdr:row>8</xdr:row>
                    <xdr:rowOff>0</xdr:rowOff>
                  </to>
                </anchor>
              </controlPr>
            </control>
          </mc:Choice>
        </mc:AlternateContent>
        <mc:AlternateContent xmlns:mc="http://schemas.openxmlformats.org/markup-compatibility/2006">
          <mc:Choice Requires="x14">
            <control shapeId="191505" r:id="rId20" name="Button 17">
              <controlPr defaultSize="0" print="0" autoFill="0" autoPict="0" macro="[0]!Sort_Punten_3">
                <anchor moveWithCells="1" sizeWithCells="1">
                  <from>
                    <xdr:col>38</xdr:col>
                    <xdr:colOff>0</xdr:colOff>
                    <xdr:row>6</xdr:row>
                    <xdr:rowOff>152400</xdr:rowOff>
                  </from>
                  <to>
                    <xdr:col>44</xdr:col>
                    <xdr:colOff>38100</xdr:colOff>
                    <xdr:row>7</xdr:row>
                    <xdr:rowOff>160020</xdr:rowOff>
                  </to>
                </anchor>
              </controlPr>
            </control>
          </mc:Choice>
        </mc:AlternateContent>
        <mc:AlternateContent xmlns:mc="http://schemas.openxmlformats.org/markup-compatibility/2006">
          <mc:Choice Requires="x14">
            <control shapeId="191506" r:id="rId21" name="Button 18">
              <controlPr defaultSize="0" print="0" autoFill="0" autoPict="0" macro="[0]!Sort_Pl_Punten_4">
                <anchor moveWithCells="1" sizeWithCells="1">
                  <from>
                    <xdr:col>46</xdr:col>
                    <xdr:colOff>0</xdr:colOff>
                    <xdr:row>7</xdr:row>
                    <xdr:rowOff>7620</xdr:rowOff>
                  </from>
                  <to>
                    <xdr:col>52</xdr:col>
                    <xdr:colOff>7620</xdr:colOff>
                    <xdr:row>7</xdr:row>
                    <xdr:rowOff>182880</xdr:rowOff>
                  </to>
                </anchor>
              </controlPr>
            </control>
          </mc:Choice>
        </mc:AlternateContent>
        <mc:AlternateContent xmlns:mc="http://schemas.openxmlformats.org/markup-compatibility/2006">
          <mc:Choice Requires="x14">
            <control shapeId="191507" r:id="rId22" name="Button 19">
              <controlPr defaultSize="0" print="0" autoFill="0" autoPict="0" macro="[0]!Sort_Pl_Punten_6">
                <anchor moveWithCells="1" sizeWithCells="1">
                  <from>
                    <xdr:col>53</xdr:col>
                    <xdr:colOff>30480</xdr:colOff>
                    <xdr:row>7</xdr:row>
                    <xdr:rowOff>0</xdr:rowOff>
                  </from>
                  <to>
                    <xdr:col>53</xdr:col>
                    <xdr:colOff>190500</xdr:colOff>
                    <xdr:row>7</xdr:row>
                    <xdr:rowOff>304800</xdr:rowOff>
                  </to>
                </anchor>
              </controlPr>
            </control>
          </mc:Choice>
        </mc:AlternateContent>
        <mc:AlternateContent xmlns:mc="http://schemas.openxmlformats.org/markup-compatibility/2006">
          <mc:Choice Requires="x14">
            <control shapeId="191508" r:id="rId23" name="Button 20">
              <controlPr defaultSize="0" print="0" autoFill="0" autoPict="0" macro="[0]!Sort_Pl_Punten_4">
                <anchor moveWithCells="1" sizeWithCells="1">
                  <from>
                    <xdr:col>30</xdr:col>
                    <xdr:colOff>0</xdr:colOff>
                    <xdr:row>7</xdr:row>
                    <xdr:rowOff>22860</xdr:rowOff>
                  </from>
                  <to>
                    <xdr:col>37</xdr:col>
                    <xdr:colOff>175260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3">
    <pageSetUpPr fitToPage="1"/>
  </sheetPr>
  <dimension ref="A1:CN21"/>
  <sheetViews>
    <sheetView workbookViewId="0">
      <pane xSplit="5" ySplit="8" topLeftCell="G9" activePane="bottomRight" state="frozen"/>
      <selection activeCell="C4" sqref="C4:E4"/>
      <selection pane="topRight" activeCell="C4" sqref="C4:E4"/>
      <selection pane="bottomLeft" activeCell="C4" sqref="C4:E4"/>
      <selection pane="bottomRight" activeCell="I9" sqref="I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96" hidden="1" customWidth="1"/>
    <col min="6" max="6" width="18.6640625" style="1" customWidth="1"/>
    <col min="7" max="7" width="3.6640625" style="62" customWidth="1"/>
    <col min="8" max="8" width="4.5546875" style="67" customWidth="1"/>
    <col min="9" max="9" width="4.109375" style="67" customWidth="1"/>
    <col min="10" max="10" width="3.6640625" style="87" customWidth="1"/>
    <col min="11" max="11" width="4.5546875" style="68" customWidth="1"/>
    <col min="12" max="12" width="4.109375" style="68" customWidth="1"/>
    <col min="13" max="14" width="3" style="62" customWidth="1"/>
    <col min="15" max="15" width="3.6640625" style="63" customWidth="1"/>
    <col min="16" max="16" width="4.5546875" style="70" customWidth="1"/>
    <col min="17" max="17" width="4.109375" style="70" customWidth="1"/>
    <col min="18" max="18" width="3.6640625" style="63" customWidth="1"/>
    <col min="19" max="19" width="4.5546875" style="70" customWidth="1"/>
    <col min="20" max="20" width="4.109375" style="70" customWidth="1"/>
    <col min="21" max="22" width="3" style="63" customWidth="1"/>
    <col min="23" max="23" width="3.6640625" style="62" customWidth="1"/>
    <col min="24" max="24" width="4.5546875" style="68" customWidth="1"/>
    <col min="25" max="25" width="4.109375" style="68" customWidth="1"/>
    <col min="26" max="26" width="3.6640625" style="62" customWidth="1"/>
    <col min="27" max="27" width="4.5546875" style="68" customWidth="1"/>
    <col min="28" max="28" width="4.109375" style="68" customWidth="1"/>
    <col min="29" max="30" width="3" style="62" customWidth="1"/>
    <col min="31" max="31" width="3.6640625" style="63" hidden="1" customWidth="1"/>
    <col min="32" max="32" width="4.5546875" style="70" hidden="1" customWidth="1"/>
    <col min="33" max="33" width="4.109375" style="70" hidden="1" customWidth="1"/>
    <col min="34" max="34" width="3.6640625" style="63" hidden="1" customWidth="1"/>
    <col min="35" max="35" width="4.5546875" style="70" hidden="1" customWidth="1"/>
    <col min="36" max="36" width="4.109375" style="70" hidden="1" customWidth="1"/>
    <col min="37" max="38" width="3" style="63" hidden="1" customWidth="1"/>
    <col min="39" max="39" width="3.6640625" style="62" hidden="1" customWidth="1"/>
    <col min="40" max="40" width="4.5546875" style="68" hidden="1" customWidth="1"/>
    <col min="41" max="41" width="4.109375" style="68" hidden="1" customWidth="1"/>
    <col min="42" max="42" width="3.6640625" style="62" hidden="1" customWidth="1"/>
    <col min="43" max="43" width="4.5546875" style="68" hidden="1" customWidth="1"/>
    <col min="44" max="44" width="4.109375" style="68" hidden="1" customWidth="1"/>
    <col min="45" max="46" width="3" style="62" hidden="1" customWidth="1"/>
    <col min="47" max="47" width="3.6640625" style="63" hidden="1" customWidth="1"/>
    <col min="48" max="48" width="4.5546875" style="70" hidden="1" customWidth="1"/>
    <col min="49" max="49" width="4.109375" style="70" hidden="1" customWidth="1"/>
    <col min="50" max="50" width="3.6640625" style="63" hidden="1" customWidth="1"/>
    <col min="51" max="51" width="4.5546875" style="7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6.332031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04" t="s">
        <v>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row>
    <row r="2" spans="1:92" ht="12.75" hidden="1" customHeight="1" x14ac:dyDescent="0.25">
      <c r="A2" s="9"/>
      <c r="B2" s="9"/>
      <c r="C2" s="9"/>
      <c r="D2" s="9"/>
      <c r="E2" s="99"/>
      <c r="F2" s="9"/>
      <c r="G2" s="84"/>
      <c r="H2" s="65"/>
      <c r="I2" s="65"/>
      <c r="J2" s="85"/>
      <c r="N2" s="62">
        <v>1</v>
      </c>
      <c r="O2" s="88"/>
      <c r="V2" s="63">
        <v>2</v>
      </c>
      <c r="W2" s="84"/>
      <c r="AD2" s="62">
        <v>3</v>
      </c>
      <c r="AE2" s="88"/>
      <c r="AL2" s="63">
        <v>4</v>
      </c>
      <c r="AM2" s="84"/>
      <c r="AT2" s="62">
        <v>5</v>
      </c>
      <c r="AU2" s="88"/>
      <c r="BB2" s="63">
        <v>6</v>
      </c>
      <c r="BC2">
        <f>N2+V2+AD2+AL2+AT2+BB2</f>
        <v>21</v>
      </c>
      <c r="BD2" s="24">
        <f>IF($O$4&gt;0,(LARGE(($N2,$V2,$AD2,$AL2,$AT2,$BB2),1)),"0")</f>
        <v>6</v>
      </c>
      <c r="BE2" s="24">
        <f>BC2-BD2</f>
        <v>15</v>
      </c>
      <c r="BF2" s="1" t="str">
        <f>IF($O$4&gt;1,(LARGE(($N2,$V2,$AD2,$AL2,$AT2,$BB2),1))+(LARGE(($N2,$V2,$AD2,$AL2,$AT2,$BB2),2)),"0")</f>
        <v>0</v>
      </c>
      <c r="BK2">
        <f>IF(G2&gt;99,199,G2)</f>
        <v>0</v>
      </c>
      <c r="BL2">
        <f>IF(H2="",0,H2)</f>
        <v>0</v>
      </c>
      <c r="BM2">
        <f>IF(J2&gt;99,199,J2)</f>
        <v>0</v>
      </c>
      <c r="BN2">
        <f>IF(K2="",0,K2)</f>
        <v>0</v>
      </c>
      <c r="BO2">
        <f>BK2+BM2</f>
        <v>0</v>
      </c>
      <c r="BP2">
        <f>IF(O2&gt;99,199,O2)</f>
        <v>0</v>
      </c>
      <c r="BQ2">
        <f>IF(P2="",0,P2)</f>
        <v>0</v>
      </c>
      <c r="BR2">
        <f>IF(R2&gt;99,199,R2)</f>
        <v>0</v>
      </c>
      <c r="BS2">
        <f>IF(S2="",0,S2)</f>
        <v>0</v>
      </c>
      <c r="BT2">
        <f>BP2+BR2</f>
        <v>0</v>
      </c>
      <c r="BU2">
        <f>IF(W2&gt;99,199,W2)</f>
        <v>0</v>
      </c>
      <c r="BV2">
        <f>IF(X2="",0,X2)</f>
        <v>0</v>
      </c>
      <c r="BW2">
        <f>IF(Z2&gt;99,199,Z2)</f>
        <v>0</v>
      </c>
      <c r="BX2">
        <f>IF(AA2="",0,AA2)</f>
        <v>0</v>
      </c>
      <c r="BY2">
        <f>BU2+BW2</f>
        <v>0</v>
      </c>
      <c r="BZ2">
        <f>IF(AE2&gt;99,199,AE2)</f>
        <v>0</v>
      </c>
      <c r="CA2">
        <f>IF(AF2="",0,AF2)</f>
        <v>0</v>
      </c>
      <c r="CB2">
        <f>IF(AH2&gt;99,199,AH2)</f>
        <v>0</v>
      </c>
      <c r="CC2">
        <f>IF(AI2="",0,AI2)</f>
        <v>0</v>
      </c>
      <c r="CD2">
        <f>BZ2+CB2</f>
        <v>0</v>
      </c>
      <c r="CE2">
        <f>IF(AM2&gt;99,199,AM2)</f>
        <v>0</v>
      </c>
      <c r="CF2">
        <f>IF(AN2="",0,AN2)</f>
        <v>0</v>
      </c>
      <c r="CG2">
        <f>IF(AP2&gt;99,199,AP2)</f>
        <v>0</v>
      </c>
      <c r="CH2">
        <f>IF(AQ2="",0,AQ2)</f>
        <v>0</v>
      </c>
      <c r="CI2">
        <f>CE2+CG2</f>
        <v>0</v>
      </c>
      <c r="CJ2">
        <f>IF(AU2&gt;99,199,AU2)</f>
        <v>0</v>
      </c>
      <c r="CK2">
        <f>IF(AV2="",0,AV2)</f>
        <v>0</v>
      </c>
      <c r="CL2">
        <f>IF(AX2&gt;99,199,AX2)</f>
        <v>0</v>
      </c>
      <c r="CM2">
        <f>IF(AY2="",0,AY2)</f>
        <v>0</v>
      </c>
      <c r="CN2">
        <f>CJ2+CL2</f>
        <v>0</v>
      </c>
    </row>
    <row r="3" spans="1:92" x14ac:dyDescent="0.25">
      <c r="A3" s="107" t="s">
        <v>8</v>
      </c>
      <c r="B3" s="108"/>
      <c r="C3" s="109" t="str">
        <f>Instellingen!B3</f>
        <v>West Veluwe</v>
      </c>
      <c r="D3" s="110"/>
      <c r="E3" s="111"/>
      <c r="F3" s="107" t="s">
        <v>27</v>
      </c>
      <c r="G3" s="112"/>
      <c r="H3" s="112"/>
      <c r="I3" s="112"/>
      <c r="J3" s="112"/>
      <c r="K3" s="112"/>
      <c r="L3" s="112"/>
      <c r="M3" s="112"/>
      <c r="N3" s="108"/>
      <c r="O3" s="113"/>
      <c r="P3" s="114"/>
      <c r="Q3" s="114"/>
      <c r="R3" s="114"/>
      <c r="S3" s="114"/>
      <c r="T3" s="114"/>
      <c r="U3" s="114"/>
      <c r="V3" s="115"/>
      <c r="W3" s="116"/>
      <c r="X3" s="117"/>
      <c r="Y3" s="117"/>
      <c r="Z3" s="117"/>
      <c r="AA3" s="117"/>
      <c r="AB3" s="117"/>
      <c r="AC3" s="117"/>
      <c r="AD3" s="117"/>
      <c r="AE3" s="117"/>
      <c r="AF3" s="117"/>
      <c r="AG3" s="117"/>
      <c r="AH3" s="117"/>
      <c r="AI3" s="117"/>
      <c r="AJ3" s="117"/>
      <c r="AK3" s="117"/>
      <c r="AL3" s="118"/>
      <c r="AM3" s="91"/>
      <c r="AN3" s="91"/>
      <c r="AO3" s="91"/>
      <c r="AP3" s="91"/>
      <c r="AQ3" s="91"/>
      <c r="AR3" s="91"/>
      <c r="AS3" s="91"/>
      <c r="AT3" s="91"/>
      <c r="AU3" s="91"/>
      <c r="AV3" s="91"/>
      <c r="AW3" s="91"/>
      <c r="AX3" s="91"/>
      <c r="AY3" s="91"/>
      <c r="AZ3" s="91"/>
      <c r="BA3" s="91"/>
      <c r="BB3" s="91"/>
      <c r="BC3" s="107" t="s">
        <v>26</v>
      </c>
      <c r="BD3" s="112"/>
      <c r="BE3" s="112"/>
      <c r="BF3" s="108"/>
      <c r="BG3" s="20">
        <f>Instellingen!B6</f>
        <v>3</v>
      </c>
      <c r="BH3" s="125"/>
      <c r="BI3" s="126"/>
    </row>
    <row r="4" spans="1:92" x14ac:dyDescent="0.25">
      <c r="A4" s="107" t="s">
        <v>9</v>
      </c>
      <c r="B4" s="108"/>
      <c r="C4" s="131" t="s">
        <v>136</v>
      </c>
      <c r="D4" s="110"/>
      <c r="E4" s="111"/>
      <c r="F4" s="107" t="s">
        <v>33</v>
      </c>
      <c r="G4" s="112"/>
      <c r="H4" s="112"/>
      <c r="I4" s="112"/>
      <c r="J4" s="112"/>
      <c r="K4" s="112"/>
      <c r="L4" s="112"/>
      <c r="M4" s="112"/>
      <c r="N4" s="108"/>
      <c r="O4" s="109">
        <f>Instellingen!B7</f>
        <v>1</v>
      </c>
      <c r="P4" s="110"/>
      <c r="Q4" s="110"/>
      <c r="R4" s="110"/>
      <c r="S4" s="110"/>
      <c r="T4" s="110"/>
      <c r="U4" s="110"/>
      <c r="V4" s="111"/>
      <c r="W4" s="119"/>
      <c r="X4" s="120"/>
      <c r="Y4" s="120"/>
      <c r="Z4" s="120"/>
      <c r="AA4" s="120"/>
      <c r="AB4" s="120"/>
      <c r="AC4" s="120"/>
      <c r="AD4" s="120"/>
      <c r="AE4" s="120"/>
      <c r="AF4" s="120"/>
      <c r="AG4" s="120"/>
      <c r="AH4" s="120"/>
      <c r="AI4" s="120"/>
      <c r="AJ4" s="120"/>
      <c r="AK4" s="120"/>
      <c r="AL4" s="121"/>
      <c r="AM4" s="40"/>
      <c r="AN4" s="40"/>
      <c r="AO4" s="40"/>
      <c r="AP4" s="40"/>
      <c r="AQ4" s="40"/>
      <c r="AR4" s="40"/>
      <c r="AS4" s="40"/>
      <c r="AT4" s="40"/>
      <c r="AU4" s="40"/>
      <c r="AV4" s="40"/>
      <c r="AW4" s="40"/>
      <c r="AX4" s="40"/>
      <c r="AY4" s="40"/>
      <c r="AZ4" s="40"/>
      <c r="BA4" s="40"/>
      <c r="BB4" s="40"/>
      <c r="BC4" s="107"/>
      <c r="BD4" s="112"/>
      <c r="BE4" s="112"/>
      <c r="BF4" s="108"/>
      <c r="BG4" s="20"/>
      <c r="BH4" s="127"/>
      <c r="BI4" s="128"/>
    </row>
    <row r="5" spans="1:92" x14ac:dyDescent="0.25">
      <c r="A5" s="107" t="s">
        <v>10</v>
      </c>
      <c r="B5" s="108"/>
      <c r="C5" s="109" t="s">
        <v>138</v>
      </c>
      <c r="D5" s="110"/>
      <c r="E5" s="111"/>
      <c r="F5" s="107" t="s">
        <v>11</v>
      </c>
      <c r="G5" s="112"/>
      <c r="H5" s="112"/>
      <c r="I5" s="112"/>
      <c r="J5" s="112"/>
      <c r="K5" s="112"/>
      <c r="L5" s="112"/>
      <c r="M5" s="112"/>
      <c r="N5" s="108"/>
      <c r="O5" s="109">
        <f>Instellingen!B5</f>
        <v>99</v>
      </c>
      <c r="P5" s="110"/>
      <c r="Q5" s="110"/>
      <c r="R5" s="110"/>
      <c r="S5" s="110"/>
      <c r="T5" s="110"/>
      <c r="U5" s="110"/>
      <c r="V5" s="111"/>
      <c r="W5" s="122"/>
      <c r="X5" s="123"/>
      <c r="Y5" s="123"/>
      <c r="Z5" s="123"/>
      <c r="AA5" s="123"/>
      <c r="AB5" s="123"/>
      <c r="AC5" s="123"/>
      <c r="AD5" s="123"/>
      <c r="AE5" s="123"/>
      <c r="AF5" s="123"/>
      <c r="AG5" s="123"/>
      <c r="AH5" s="123"/>
      <c r="AI5" s="123"/>
      <c r="AJ5" s="123"/>
      <c r="AK5" s="123"/>
      <c r="AL5" s="124"/>
      <c r="AM5" s="92"/>
      <c r="AN5" s="92"/>
      <c r="AO5" s="92"/>
      <c r="AP5" s="92"/>
      <c r="AQ5" s="92"/>
      <c r="AR5" s="92"/>
      <c r="AS5" s="92"/>
      <c r="AT5" s="92"/>
      <c r="AU5" s="92"/>
      <c r="AV5" s="92"/>
      <c r="AW5" s="92"/>
      <c r="AX5" s="92"/>
      <c r="AY5" s="92"/>
      <c r="AZ5" s="92"/>
      <c r="BA5" s="92"/>
      <c r="BB5" s="92"/>
      <c r="BC5" s="132" t="s">
        <v>12</v>
      </c>
      <c r="BD5" s="133"/>
      <c r="BE5" s="133"/>
      <c r="BF5" s="134"/>
      <c r="BG5" s="8">
        <v>2</v>
      </c>
      <c r="BH5" s="127"/>
      <c r="BI5" s="128"/>
    </row>
    <row r="6" spans="1:92" ht="12.75" customHeight="1" x14ac:dyDescent="0.25">
      <c r="A6" s="135"/>
      <c r="B6" s="136"/>
      <c r="C6" s="136"/>
      <c r="D6" s="136"/>
      <c r="E6" s="137"/>
      <c r="F6" s="36" t="s">
        <v>13</v>
      </c>
      <c r="G6" s="140" t="str">
        <f>Instellingen!B40</f>
        <v xml:space="preserve">Putten </v>
      </c>
      <c r="H6" s="141"/>
      <c r="I6" s="141"/>
      <c r="J6" s="141"/>
      <c r="K6" s="141"/>
      <c r="L6" s="141"/>
      <c r="M6" s="141"/>
      <c r="N6" s="142"/>
      <c r="O6" s="143" t="str">
        <f>Instellingen!B41</f>
        <v>Nijkerkerveen</v>
      </c>
      <c r="P6" s="144"/>
      <c r="Q6" s="144"/>
      <c r="R6" s="144"/>
      <c r="S6" s="144"/>
      <c r="T6" s="144"/>
      <c r="U6" s="144"/>
      <c r="V6" s="145"/>
      <c r="W6" s="140" t="str">
        <f>Instellingen!B42</f>
        <v>Hoevelaken</v>
      </c>
      <c r="X6" s="141"/>
      <c r="Y6" s="141"/>
      <c r="Z6" s="141"/>
      <c r="AA6" s="141"/>
      <c r="AB6" s="141"/>
      <c r="AC6" s="141"/>
      <c r="AD6" s="142"/>
      <c r="AE6" s="143" t="str">
        <f>Instellingen!B43</f>
        <v xml:space="preserve"> </v>
      </c>
      <c r="AF6" s="144"/>
      <c r="AG6" s="144"/>
      <c r="AH6" s="144"/>
      <c r="AI6" s="144"/>
      <c r="AJ6" s="144"/>
      <c r="AK6" s="144"/>
      <c r="AL6" s="145"/>
      <c r="AM6" s="140" t="str">
        <f>Instellingen!B44</f>
        <v xml:space="preserve"> </v>
      </c>
      <c r="AN6" s="141"/>
      <c r="AO6" s="141"/>
      <c r="AP6" s="141"/>
      <c r="AQ6" s="141"/>
      <c r="AR6" s="141"/>
      <c r="AS6" s="141"/>
      <c r="AT6" s="142"/>
      <c r="AU6" s="143" t="str">
        <f>Instellingen!B45</f>
        <v xml:space="preserve"> </v>
      </c>
      <c r="AV6" s="144"/>
      <c r="AW6" s="144"/>
      <c r="AX6" s="144"/>
      <c r="AY6" s="144"/>
      <c r="AZ6" s="144"/>
      <c r="BA6" s="144"/>
      <c r="BB6" s="145"/>
      <c r="BC6" s="146" t="s">
        <v>32</v>
      </c>
      <c r="BD6" s="147"/>
      <c r="BE6" s="108"/>
      <c r="BF6" s="34"/>
      <c r="BG6" s="20"/>
      <c r="BH6" s="127"/>
      <c r="BI6" s="128"/>
    </row>
    <row r="7" spans="1:92" ht="12.75" customHeight="1" x14ac:dyDescent="0.25">
      <c r="A7" s="138"/>
      <c r="B7" s="138"/>
      <c r="C7" s="138"/>
      <c r="D7" s="138"/>
      <c r="E7" s="139"/>
      <c r="F7" s="36" t="s">
        <v>14</v>
      </c>
      <c r="G7" s="148" t="str">
        <f>Instellingen!C40</f>
        <v>3 Mei</v>
      </c>
      <c r="H7" s="149"/>
      <c r="I7" s="149"/>
      <c r="J7" s="149"/>
      <c r="K7" s="149"/>
      <c r="L7" s="149"/>
      <c r="M7" s="149"/>
      <c r="N7" s="150"/>
      <c r="O7" s="151" t="str">
        <f>Instellingen!C41</f>
        <v>17 Mei</v>
      </c>
      <c r="P7" s="152"/>
      <c r="Q7" s="152"/>
      <c r="R7" s="152"/>
      <c r="S7" s="152"/>
      <c r="T7" s="152"/>
      <c r="U7" s="152"/>
      <c r="V7" s="153"/>
      <c r="W7" s="148" t="str">
        <f>Instellingen!C42</f>
        <v xml:space="preserve">7 Juni </v>
      </c>
      <c r="X7" s="149"/>
      <c r="Y7" s="149"/>
      <c r="Z7" s="149"/>
      <c r="AA7" s="149"/>
      <c r="AB7" s="149"/>
      <c r="AC7" s="149"/>
      <c r="AD7" s="150"/>
      <c r="AE7" s="154" t="str">
        <f>Instellingen!C43</f>
        <v xml:space="preserve"> </v>
      </c>
      <c r="AF7" s="155"/>
      <c r="AG7" s="155"/>
      <c r="AH7" s="155"/>
      <c r="AI7" s="155"/>
      <c r="AJ7" s="155"/>
      <c r="AK7" s="155"/>
      <c r="AL7" s="156"/>
      <c r="AM7" s="154" t="str">
        <f>Instellingen!C44</f>
        <v xml:space="preserve"> </v>
      </c>
      <c r="AN7" s="157"/>
      <c r="AO7" s="157"/>
      <c r="AP7" s="157"/>
      <c r="AQ7" s="157"/>
      <c r="AR7" s="157"/>
      <c r="AS7" s="157"/>
      <c r="AT7" s="158"/>
      <c r="AU7" s="154" t="str">
        <f>Instellingen!C45</f>
        <v xml:space="preserve"> </v>
      </c>
      <c r="AV7" s="157"/>
      <c r="AW7" s="157"/>
      <c r="AX7" s="157"/>
      <c r="AY7" s="157"/>
      <c r="AZ7" s="157"/>
      <c r="BA7" s="157"/>
      <c r="BB7" s="158"/>
      <c r="BC7" s="37" t="s">
        <v>34</v>
      </c>
      <c r="BD7" s="10" t="s">
        <v>35</v>
      </c>
      <c r="BE7" s="5" t="s">
        <v>36</v>
      </c>
      <c r="BF7" s="3"/>
      <c r="BG7" s="3"/>
      <c r="BH7" s="129"/>
      <c r="BI7" s="130"/>
    </row>
    <row r="8" spans="1:92" ht="25.5" customHeight="1" x14ac:dyDescent="0.25">
      <c r="A8" s="2" t="s">
        <v>18</v>
      </c>
      <c r="B8" s="2" t="s">
        <v>6</v>
      </c>
      <c r="C8" s="2" t="s">
        <v>0</v>
      </c>
      <c r="D8" s="2" t="s">
        <v>1</v>
      </c>
      <c r="E8" s="97" t="s">
        <v>71</v>
      </c>
      <c r="F8" s="36" t="s">
        <v>3</v>
      </c>
      <c r="G8" s="7" t="s">
        <v>73</v>
      </c>
      <c r="H8" s="66" t="s">
        <v>74</v>
      </c>
      <c r="I8" s="66"/>
      <c r="J8" s="86" t="s">
        <v>76</v>
      </c>
      <c r="K8" s="69" t="s">
        <v>99</v>
      </c>
      <c r="L8" s="69"/>
      <c r="M8" s="2" t="s">
        <v>4</v>
      </c>
      <c r="N8" s="2" t="s">
        <v>15</v>
      </c>
      <c r="O8" s="89" t="s">
        <v>73</v>
      </c>
      <c r="P8" s="78" t="s">
        <v>74</v>
      </c>
      <c r="Q8" s="78"/>
      <c r="R8" s="71" t="s">
        <v>76</v>
      </c>
      <c r="S8" s="78" t="s">
        <v>99</v>
      </c>
      <c r="T8" s="78"/>
      <c r="U8" s="2" t="s">
        <v>4</v>
      </c>
      <c r="V8" s="2" t="s">
        <v>15</v>
      </c>
      <c r="W8" s="89" t="s">
        <v>73</v>
      </c>
      <c r="X8" s="78" t="s">
        <v>74</v>
      </c>
      <c r="Y8" s="78"/>
      <c r="Z8" s="71" t="s">
        <v>76</v>
      </c>
      <c r="AA8" s="78" t="s">
        <v>99</v>
      </c>
      <c r="AB8" s="78"/>
      <c r="AC8" s="2" t="s">
        <v>4</v>
      </c>
      <c r="AD8" s="2" t="s">
        <v>15</v>
      </c>
      <c r="AE8" s="89" t="s">
        <v>73</v>
      </c>
      <c r="AF8" s="78" t="s">
        <v>74</v>
      </c>
      <c r="AG8" s="78" t="s">
        <v>75</v>
      </c>
      <c r="AH8" s="71" t="s">
        <v>76</v>
      </c>
      <c r="AI8" s="78" t="s">
        <v>77</v>
      </c>
      <c r="AJ8" s="78" t="s">
        <v>78</v>
      </c>
      <c r="AK8" s="2" t="s">
        <v>4</v>
      </c>
      <c r="AL8" s="2" t="s">
        <v>15</v>
      </c>
      <c r="AM8" s="89" t="s">
        <v>73</v>
      </c>
      <c r="AN8" s="78" t="s">
        <v>74</v>
      </c>
      <c r="AO8" s="78" t="s">
        <v>75</v>
      </c>
      <c r="AP8" s="71" t="s">
        <v>76</v>
      </c>
      <c r="AQ8" s="78" t="s">
        <v>77</v>
      </c>
      <c r="AR8" s="78" t="s">
        <v>78</v>
      </c>
      <c r="AS8" s="2" t="s">
        <v>4</v>
      </c>
      <c r="AT8" s="2" t="s">
        <v>15</v>
      </c>
      <c r="AU8" s="89" t="s">
        <v>73</v>
      </c>
      <c r="AV8" s="78" t="s">
        <v>74</v>
      </c>
      <c r="AW8" s="78" t="s">
        <v>75</v>
      </c>
      <c r="AX8" s="71" t="s">
        <v>76</v>
      </c>
      <c r="AY8" s="78" t="s">
        <v>77</v>
      </c>
      <c r="AZ8" s="78" t="s">
        <v>78</v>
      </c>
      <c r="BA8" s="2" t="s">
        <v>4</v>
      </c>
      <c r="BB8" s="2" t="s">
        <v>15</v>
      </c>
      <c r="BC8" s="38" t="s">
        <v>22</v>
      </c>
      <c r="BD8" s="23" t="s">
        <v>22</v>
      </c>
      <c r="BE8" s="64" t="s">
        <v>22</v>
      </c>
      <c r="BF8" s="22" t="s">
        <v>16</v>
      </c>
      <c r="BG8" s="22" t="s">
        <v>17</v>
      </c>
      <c r="BH8" s="7" t="s">
        <v>69</v>
      </c>
      <c r="BI8" s="2" t="s">
        <v>5</v>
      </c>
      <c r="BK8" s="72" t="s">
        <v>86</v>
      </c>
      <c r="BL8" s="72" t="s">
        <v>79</v>
      </c>
      <c r="BM8" s="72" t="s">
        <v>87</v>
      </c>
      <c r="BN8" s="72" t="s">
        <v>80</v>
      </c>
      <c r="BO8" s="72" t="s">
        <v>97</v>
      </c>
      <c r="BP8" s="72" t="s">
        <v>88</v>
      </c>
      <c r="BQ8" s="72" t="s">
        <v>81</v>
      </c>
      <c r="BR8" s="72" t="s">
        <v>89</v>
      </c>
      <c r="BS8" s="72" t="s">
        <v>101</v>
      </c>
      <c r="BT8" s="73" t="s">
        <v>96</v>
      </c>
      <c r="BU8" s="72" t="s">
        <v>90</v>
      </c>
      <c r="BV8" s="72" t="s">
        <v>82</v>
      </c>
      <c r="BW8" s="72" t="s">
        <v>91</v>
      </c>
      <c r="BX8" s="72" t="s">
        <v>83</v>
      </c>
      <c r="BY8" s="73" t="s">
        <v>95</v>
      </c>
      <c r="BZ8" s="72" t="s">
        <v>92</v>
      </c>
      <c r="CA8" s="72" t="s">
        <v>84</v>
      </c>
      <c r="CB8" s="72" t="s">
        <v>93</v>
      </c>
      <c r="CC8" s="73" t="s">
        <v>85</v>
      </c>
      <c r="CD8" s="73" t="s">
        <v>94</v>
      </c>
      <c r="CE8" s="73" t="s">
        <v>106</v>
      </c>
      <c r="CF8" s="73" t="s">
        <v>107</v>
      </c>
      <c r="CG8" s="73" t="s">
        <v>108</v>
      </c>
      <c r="CH8" s="73" t="s">
        <v>109</v>
      </c>
      <c r="CI8" s="73" t="s">
        <v>110</v>
      </c>
      <c r="CJ8" s="73" t="s">
        <v>111</v>
      </c>
      <c r="CK8" s="73" t="s">
        <v>112</v>
      </c>
      <c r="CL8" s="73" t="s">
        <v>113</v>
      </c>
      <c r="CM8" s="73" t="s">
        <v>114</v>
      </c>
      <c r="CN8" s="73" t="s">
        <v>115</v>
      </c>
    </row>
    <row r="9" spans="1:92" x14ac:dyDescent="0.25">
      <c r="B9" s="1" t="s">
        <v>340</v>
      </c>
      <c r="C9" s="1" t="s">
        <v>316</v>
      </c>
      <c r="D9" s="1" t="s">
        <v>350</v>
      </c>
      <c r="F9" s="101" t="s">
        <v>167</v>
      </c>
      <c r="G9" s="62">
        <v>0</v>
      </c>
      <c r="H9" s="67">
        <v>75</v>
      </c>
      <c r="M9" s="62">
        <v>4</v>
      </c>
      <c r="N9" s="62">
        <v>4</v>
      </c>
      <c r="O9" s="63">
        <v>0</v>
      </c>
      <c r="P9" s="70">
        <v>70.5</v>
      </c>
      <c r="R9" s="63">
        <v>0</v>
      </c>
      <c r="S9" s="70">
        <v>37.042000000000002</v>
      </c>
      <c r="U9" s="63">
        <v>1</v>
      </c>
      <c r="V9" s="63">
        <v>1</v>
      </c>
      <c r="BC9">
        <f t="shared" ref="BC9:BC21" si="0">N9+V9+AD9+AL9+AT9+BB9</f>
        <v>5</v>
      </c>
      <c r="BE9" s="24">
        <f t="shared" ref="BE9:BE21" si="1">BC9-BD9</f>
        <v>5</v>
      </c>
      <c r="BH9" s="1" t="s">
        <v>304</v>
      </c>
      <c r="BI9" s="101" t="s">
        <v>125</v>
      </c>
      <c r="BK9">
        <f t="shared" ref="BK9:BK21" si="2">IF(G9&gt;99,199,G9)</f>
        <v>0</v>
      </c>
      <c r="BL9">
        <f t="shared" ref="BL9:BL21" si="3">IF(H9="",0,H9)</f>
        <v>75</v>
      </c>
      <c r="BM9">
        <f t="shared" ref="BM9:BM21" si="4">IF(J9&gt;99,199,J9)</f>
        <v>0</v>
      </c>
      <c r="BN9">
        <f t="shared" ref="BN9:BN21" si="5">IF(K9="",0,K9)</f>
        <v>0</v>
      </c>
      <c r="BO9">
        <f t="shared" ref="BO9:BO21" si="6">BK9+BM9</f>
        <v>0</v>
      </c>
      <c r="BP9">
        <f t="shared" ref="BP9:BP21" si="7">IF(O9&gt;99,199,O9)</f>
        <v>0</v>
      </c>
      <c r="BQ9">
        <f t="shared" ref="BQ9:BQ21" si="8">IF(P9="",0,P9)</f>
        <v>70.5</v>
      </c>
      <c r="BR9">
        <f t="shared" ref="BR9:BR21" si="9">IF(R9&gt;99,199,R9)</f>
        <v>0</v>
      </c>
      <c r="BS9">
        <f t="shared" ref="BS9:BS21" si="10">IF(S9="",0,S9)</f>
        <v>37.042000000000002</v>
      </c>
      <c r="BT9">
        <f t="shared" ref="BT9:BT21" si="11">BP9+BR9</f>
        <v>0</v>
      </c>
      <c r="BU9">
        <f t="shared" ref="BU9:BU21" si="12">IF(W9&gt;99,199,W9)</f>
        <v>0</v>
      </c>
      <c r="BV9">
        <f t="shared" ref="BV9:BV21" si="13">IF(X9="",0,X9)</f>
        <v>0</v>
      </c>
      <c r="BW9">
        <f t="shared" ref="BW9:BW21" si="14">IF(Z9&gt;99,199,Z9)</f>
        <v>0</v>
      </c>
      <c r="BX9">
        <f t="shared" ref="BX9:BX21" si="15">IF(AA9="",0,AA9)</f>
        <v>0</v>
      </c>
      <c r="BY9">
        <f t="shared" ref="BY9:BY21" si="16">BU9+BW9</f>
        <v>0</v>
      </c>
      <c r="BZ9">
        <f t="shared" ref="BZ9:BZ21" si="17">IF(AE9&gt;99,199,AE9)</f>
        <v>0</v>
      </c>
      <c r="CA9">
        <f t="shared" ref="CA9:CA21" si="18">IF(AF9="",0,AF9)</f>
        <v>0</v>
      </c>
      <c r="CB9">
        <f t="shared" ref="CB9:CB21" si="19">IF(AH9&gt;99,199,AH9)</f>
        <v>0</v>
      </c>
      <c r="CC9">
        <f t="shared" ref="CC9:CC21" si="20">IF(AI9="",0,AI9)</f>
        <v>0</v>
      </c>
      <c r="CD9">
        <f t="shared" ref="CD9:CD21" si="21">BZ9+CB9</f>
        <v>0</v>
      </c>
      <c r="CE9">
        <f t="shared" ref="CE9:CE21" si="22">IF(AM9&gt;99,199,AM9)</f>
        <v>0</v>
      </c>
      <c r="CF9">
        <f t="shared" ref="CF9:CF21" si="23">IF(AN9="",0,AN9)</f>
        <v>0</v>
      </c>
      <c r="CG9">
        <f t="shared" ref="CG9:CG21" si="24">IF(AP9&gt;99,199,AP9)</f>
        <v>0</v>
      </c>
      <c r="CH9">
        <f t="shared" ref="CH9:CH21" si="25">IF(AQ9="",0,AQ9)</f>
        <v>0</v>
      </c>
      <c r="CI9">
        <f t="shared" ref="CI9:CI21" si="26">CE9+CG9</f>
        <v>0</v>
      </c>
      <c r="CJ9">
        <f t="shared" ref="CJ9:CJ21" si="27">IF(AU9&gt;99,199,AU9)</f>
        <v>0</v>
      </c>
      <c r="CK9">
        <f t="shared" ref="CK9:CK21" si="28">IF(AV9="",0,AV9)</f>
        <v>0</v>
      </c>
      <c r="CL9">
        <f t="shared" ref="CL9:CL21" si="29">IF(AX9&gt;99,199,AX9)</f>
        <v>0</v>
      </c>
      <c r="CM9">
        <f t="shared" ref="CM9:CM21" si="30">IF(AY9="",0,AY9)</f>
        <v>0</v>
      </c>
      <c r="CN9">
        <f t="shared" ref="CN9:CN21" si="31">CJ9+CL9</f>
        <v>0</v>
      </c>
    </row>
    <row r="10" spans="1:92" x14ac:dyDescent="0.25">
      <c r="B10" s="101" t="s">
        <v>434</v>
      </c>
      <c r="C10" s="101" t="s">
        <v>435</v>
      </c>
      <c r="D10" s="1" t="s">
        <v>436</v>
      </c>
      <c r="F10" s="101" t="s">
        <v>437</v>
      </c>
      <c r="M10" s="62">
        <v>99</v>
      </c>
      <c r="N10" s="62">
        <v>99</v>
      </c>
      <c r="O10" s="63">
        <v>0</v>
      </c>
      <c r="P10" s="70">
        <v>70</v>
      </c>
      <c r="R10" s="63">
        <v>4</v>
      </c>
      <c r="S10" s="70">
        <v>49.48</v>
      </c>
      <c r="U10" s="63">
        <v>2</v>
      </c>
      <c r="V10" s="63">
        <v>2</v>
      </c>
      <c r="BC10">
        <f t="shared" si="0"/>
        <v>101</v>
      </c>
      <c r="BE10" s="24">
        <f t="shared" si="1"/>
        <v>101</v>
      </c>
      <c r="BH10" s="1" t="s">
        <v>304</v>
      </c>
      <c r="BI10" s="101" t="s">
        <v>125</v>
      </c>
      <c r="BK10">
        <f t="shared" si="2"/>
        <v>0</v>
      </c>
      <c r="BL10">
        <f t="shared" si="3"/>
        <v>0</v>
      </c>
      <c r="BM10">
        <f t="shared" si="4"/>
        <v>0</v>
      </c>
      <c r="BN10">
        <f t="shared" si="5"/>
        <v>0</v>
      </c>
      <c r="BO10">
        <f t="shared" si="6"/>
        <v>0</v>
      </c>
      <c r="BP10">
        <f t="shared" si="7"/>
        <v>0</v>
      </c>
      <c r="BQ10">
        <f t="shared" si="8"/>
        <v>70</v>
      </c>
      <c r="BR10">
        <f t="shared" si="9"/>
        <v>4</v>
      </c>
      <c r="BS10">
        <f t="shared" si="10"/>
        <v>49.48</v>
      </c>
      <c r="BT10">
        <f t="shared" si="11"/>
        <v>4</v>
      </c>
      <c r="BU10">
        <f t="shared" si="12"/>
        <v>0</v>
      </c>
      <c r="BV10">
        <f t="shared" si="13"/>
        <v>0</v>
      </c>
      <c r="BW10">
        <f t="shared" si="14"/>
        <v>0</v>
      </c>
      <c r="BX10">
        <f t="shared" si="15"/>
        <v>0</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B11" s="1" t="s">
        <v>313</v>
      </c>
      <c r="C11" s="1" t="s">
        <v>322</v>
      </c>
      <c r="D11" s="1" t="s">
        <v>333</v>
      </c>
      <c r="F11" s="101" t="s">
        <v>241</v>
      </c>
      <c r="G11" s="62">
        <v>0</v>
      </c>
      <c r="H11" s="67">
        <v>68</v>
      </c>
      <c r="M11" s="62">
        <v>7</v>
      </c>
      <c r="N11" s="62">
        <v>7</v>
      </c>
      <c r="O11" s="63">
        <v>1</v>
      </c>
      <c r="P11" s="70">
        <v>86.09</v>
      </c>
      <c r="U11" s="63">
        <v>3</v>
      </c>
      <c r="V11" s="63">
        <v>3</v>
      </c>
      <c r="BC11">
        <f t="shared" si="0"/>
        <v>10</v>
      </c>
      <c r="BE11" s="24">
        <f t="shared" si="1"/>
        <v>10</v>
      </c>
      <c r="BK11">
        <f t="shared" si="2"/>
        <v>0</v>
      </c>
      <c r="BL11">
        <f t="shared" si="3"/>
        <v>68</v>
      </c>
      <c r="BM11">
        <f t="shared" si="4"/>
        <v>0</v>
      </c>
      <c r="BN11">
        <f t="shared" si="5"/>
        <v>0</v>
      </c>
      <c r="BO11">
        <f t="shared" si="6"/>
        <v>0</v>
      </c>
      <c r="BP11">
        <f t="shared" si="7"/>
        <v>1</v>
      </c>
      <c r="BQ11">
        <f t="shared" si="8"/>
        <v>86.09</v>
      </c>
      <c r="BR11">
        <f t="shared" si="9"/>
        <v>0</v>
      </c>
      <c r="BS11">
        <f t="shared" si="10"/>
        <v>0</v>
      </c>
      <c r="BT11">
        <f t="shared" si="11"/>
        <v>1</v>
      </c>
      <c r="BU11">
        <f t="shared" si="12"/>
        <v>0</v>
      </c>
      <c r="BV11">
        <f t="shared" si="13"/>
        <v>0</v>
      </c>
      <c r="BW11">
        <f t="shared" si="14"/>
        <v>0</v>
      </c>
      <c r="BX11">
        <f t="shared" si="15"/>
        <v>0</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B12" s="1" t="s">
        <v>438</v>
      </c>
      <c r="C12" s="101" t="s">
        <v>439</v>
      </c>
      <c r="D12" s="1" t="s">
        <v>440</v>
      </c>
      <c r="F12" s="101" t="s">
        <v>156</v>
      </c>
      <c r="M12" s="62">
        <v>99</v>
      </c>
      <c r="N12" s="62">
        <v>99</v>
      </c>
      <c r="O12" s="63">
        <v>3</v>
      </c>
      <c r="P12" s="70">
        <v>62</v>
      </c>
      <c r="U12" s="63">
        <v>4</v>
      </c>
      <c r="V12" s="63">
        <v>4</v>
      </c>
      <c r="BC12">
        <f t="shared" si="0"/>
        <v>103</v>
      </c>
      <c r="BE12" s="24">
        <f t="shared" si="1"/>
        <v>103</v>
      </c>
      <c r="BK12">
        <f t="shared" si="2"/>
        <v>0</v>
      </c>
      <c r="BL12">
        <f t="shared" si="3"/>
        <v>0</v>
      </c>
      <c r="BM12">
        <f t="shared" si="4"/>
        <v>0</v>
      </c>
      <c r="BN12">
        <f t="shared" si="5"/>
        <v>0</v>
      </c>
      <c r="BO12">
        <f t="shared" si="6"/>
        <v>0</v>
      </c>
      <c r="BP12">
        <f t="shared" si="7"/>
        <v>3</v>
      </c>
      <c r="BQ12">
        <f t="shared" si="8"/>
        <v>62</v>
      </c>
      <c r="BR12">
        <f t="shared" si="9"/>
        <v>0</v>
      </c>
      <c r="BS12">
        <f t="shared" si="10"/>
        <v>0</v>
      </c>
      <c r="BT12">
        <f t="shared" si="11"/>
        <v>3</v>
      </c>
      <c r="BU12">
        <f t="shared" si="12"/>
        <v>0</v>
      </c>
      <c r="BV12">
        <f t="shared" si="13"/>
        <v>0</v>
      </c>
      <c r="BW12">
        <f t="shared" si="14"/>
        <v>0</v>
      </c>
      <c r="BX12">
        <f t="shared" si="15"/>
        <v>0</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B13" s="1" t="s">
        <v>337</v>
      </c>
      <c r="C13" s="1" t="s">
        <v>342</v>
      </c>
      <c r="D13" s="1" t="s">
        <v>347</v>
      </c>
      <c r="F13" s="101" t="s">
        <v>427</v>
      </c>
      <c r="G13" s="62">
        <v>0</v>
      </c>
      <c r="H13" s="67">
        <v>73</v>
      </c>
      <c r="J13" s="87">
        <v>0</v>
      </c>
      <c r="K13" s="68" t="s">
        <v>352</v>
      </c>
      <c r="M13" s="62">
        <v>1</v>
      </c>
      <c r="N13" s="62">
        <v>1</v>
      </c>
      <c r="O13" s="63">
        <v>4</v>
      </c>
      <c r="P13" s="70">
        <v>75</v>
      </c>
      <c r="U13" s="63">
        <v>5</v>
      </c>
      <c r="V13" s="63">
        <v>5</v>
      </c>
      <c r="BC13">
        <f t="shared" si="0"/>
        <v>6</v>
      </c>
      <c r="BE13" s="24">
        <f t="shared" si="1"/>
        <v>6</v>
      </c>
      <c r="BH13" s="1" t="s">
        <v>304</v>
      </c>
      <c r="BI13" s="101" t="s">
        <v>125</v>
      </c>
      <c r="BK13">
        <f t="shared" si="2"/>
        <v>0</v>
      </c>
      <c r="BL13">
        <f t="shared" si="3"/>
        <v>73</v>
      </c>
      <c r="BM13">
        <f t="shared" si="4"/>
        <v>0</v>
      </c>
      <c r="BN13" t="str">
        <f t="shared" si="5"/>
        <v>46.68</v>
      </c>
      <c r="BO13">
        <f t="shared" si="6"/>
        <v>0</v>
      </c>
      <c r="BP13">
        <f t="shared" si="7"/>
        <v>4</v>
      </c>
      <c r="BQ13">
        <f t="shared" si="8"/>
        <v>75</v>
      </c>
      <c r="BR13">
        <f t="shared" si="9"/>
        <v>0</v>
      </c>
      <c r="BS13">
        <f t="shared" si="10"/>
        <v>0</v>
      </c>
      <c r="BT13">
        <f t="shared" si="11"/>
        <v>4</v>
      </c>
      <c r="BU13">
        <f t="shared" si="12"/>
        <v>0</v>
      </c>
      <c r="BV13">
        <f t="shared" si="13"/>
        <v>0</v>
      </c>
      <c r="BW13">
        <f t="shared" si="14"/>
        <v>0</v>
      </c>
      <c r="BX13">
        <f t="shared" si="15"/>
        <v>0</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B14" s="1" t="s">
        <v>338</v>
      </c>
      <c r="C14" s="1" t="s">
        <v>343</v>
      </c>
      <c r="D14" s="1" t="s">
        <v>348</v>
      </c>
      <c r="F14" s="101" t="s">
        <v>156</v>
      </c>
      <c r="G14" s="62">
        <v>0</v>
      </c>
      <c r="H14" s="67">
        <v>72.5</v>
      </c>
      <c r="J14" s="87">
        <v>0</v>
      </c>
      <c r="K14" s="68" t="s">
        <v>353</v>
      </c>
      <c r="M14" s="62">
        <v>2</v>
      </c>
      <c r="N14" s="62">
        <v>2</v>
      </c>
      <c r="O14" s="63">
        <v>4</v>
      </c>
      <c r="P14" s="70">
        <v>68</v>
      </c>
      <c r="U14" s="63">
        <v>6</v>
      </c>
      <c r="V14" s="63">
        <v>6</v>
      </c>
      <c r="BC14">
        <f t="shared" si="0"/>
        <v>8</v>
      </c>
      <c r="BE14" s="24">
        <f t="shared" si="1"/>
        <v>8</v>
      </c>
      <c r="BK14">
        <f t="shared" si="2"/>
        <v>0</v>
      </c>
      <c r="BL14">
        <f t="shared" si="3"/>
        <v>72.5</v>
      </c>
      <c r="BM14">
        <f t="shared" si="4"/>
        <v>0</v>
      </c>
      <c r="BN14" t="str">
        <f t="shared" si="5"/>
        <v>41.12</v>
      </c>
      <c r="BO14">
        <f t="shared" si="6"/>
        <v>0</v>
      </c>
      <c r="BP14">
        <f t="shared" si="7"/>
        <v>4</v>
      </c>
      <c r="BQ14">
        <f t="shared" si="8"/>
        <v>68</v>
      </c>
      <c r="BR14">
        <f t="shared" si="9"/>
        <v>0</v>
      </c>
      <c r="BS14">
        <f t="shared" si="10"/>
        <v>0</v>
      </c>
      <c r="BT14">
        <f t="shared" si="11"/>
        <v>4</v>
      </c>
      <c r="BU14">
        <f t="shared" si="12"/>
        <v>0</v>
      </c>
      <c r="BV14">
        <f t="shared" si="13"/>
        <v>0</v>
      </c>
      <c r="BW14">
        <f t="shared" si="14"/>
        <v>0</v>
      </c>
      <c r="BX14">
        <f t="shared" si="15"/>
        <v>0</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B15" s="1" t="s">
        <v>306</v>
      </c>
      <c r="C15" s="101" t="s">
        <v>316</v>
      </c>
      <c r="D15" s="101" t="s">
        <v>326</v>
      </c>
      <c r="F15" s="101" t="s">
        <v>167</v>
      </c>
      <c r="M15" s="62">
        <v>99</v>
      </c>
      <c r="N15" s="62">
        <v>99</v>
      </c>
      <c r="O15" s="63">
        <v>4</v>
      </c>
      <c r="P15" s="70">
        <v>67.5</v>
      </c>
      <c r="U15" s="63">
        <v>7</v>
      </c>
      <c r="V15" s="63">
        <v>7</v>
      </c>
      <c r="BC15">
        <f t="shared" si="0"/>
        <v>106</v>
      </c>
      <c r="BE15" s="24">
        <f t="shared" si="1"/>
        <v>106</v>
      </c>
      <c r="BK15">
        <f t="shared" si="2"/>
        <v>0</v>
      </c>
      <c r="BL15">
        <f t="shared" si="3"/>
        <v>0</v>
      </c>
      <c r="BM15">
        <f t="shared" si="4"/>
        <v>0</v>
      </c>
      <c r="BN15">
        <f t="shared" si="5"/>
        <v>0</v>
      </c>
      <c r="BO15">
        <f t="shared" si="6"/>
        <v>0</v>
      </c>
      <c r="BP15">
        <f t="shared" si="7"/>
        <v>4</v>
      </c>
      <c r="BQ15">
        <f t="shared" si="8"/>
        <v>67.5</v>
      </c>
      <c r="BR15">
        <f t="shared" si="9"/>
        <v>0</v>
      </c>
      <c r="BS15">
        <f t="shared" si="10"/>
        <v>0</v>
      </c>
      <c r="BT15">
        <f t="shared" si="11"/>
        <v>4</v>
      </c>
      <c r="BU15">
        <f t="shared" si="12"/>
        <v>0</v>
      </c>
      <c r="BV15">
        <f t="shared" si="13"/>
        <v>0</v>
      </c>
      <c r="BW15">
        <f t="shared" si="14"/>
        <v>0</v>
      </c>
      <c r="BX15">
        <f t="shared" si="15"/>
        <v>0</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row r="16" spans="1:92" x14ac:dyDescent="0.25">
      <c r="B16" s="1" t="s">
        <v>441</v>
      </c>
      <c r="C16" s="101" t="s">
        <v>442</v>
      </c>
      <c r="D16" s="101" t="s">
        <v>443</v>
      </c>
      <c r="F16" s="101" t="s">
        <v>444</v>
      </c>
      <c r="M16" s="62">
        <v>99</v>
      </c>
      <c r="N16" s="62">
        <v>99</v>
      </c>
      <c r="O16" s="63">
        <v>7</v>
      </c>
      <c r="P16" s="70">
        <v>62</v>
      </c>
      <c r="U16" s="63">
        <v>8</v>
      </c>
      <c r="V16" s="63">
        <v>8</v>
      </c>
      <c r="BC16">
        <f t="shared" si="0"/>
        <v>107</v>
      </c>
      <c r="BE16" s="24">
        <f t="shared" si="1"/>
        <v>107</v>
      </c>
      <c r="BK16">
        <f t="shared" si="2"/>
        <v>0</v>
      </c>
      <c r="BL16">
        <f t="shared" si="3"/>
        <v>0</v>
      </c>
      <c r="BM16">
        <f t="shared" si="4"/>
        <v>0</v>
      </c>
      <c r="BN16">
        <f t="shared" si="5"/>
        <v>0</v>
      </c>
      <c r="BO16">
        <f t="shared" si="6"/>
        <v>0</v>
      </c>
      <c r="BP16">
        <f t="shared" si="7"/>
        <v>7</v>
      </c>
      <c r="BQ16">
        <f t="shared" si="8"/>
        <v>62</v>
      </c>
      <c r="BR16">
        <f t="shared" si="9"/>
        <v>0</v>
      </c>
      <c r="BS16">
        <f t="shared" si="10"/>
        <v>0</v>
      </c>
      <c r="BT16">
        <f t="shared" si="11"/>
        <v>7</v>
      </c>
      <c r="BU16">
        <f t="shared" si="12"/>
        <v>0</v>
      </c>
      <c r="BV16">
        <f t="shared" si="13"/>
        <v>0</v>
      </c>
      <c r="BW16">
        <f t="shared" si="14"/>
        <v>0</v>
      </c>
      <c r="BX16">
        <f t="shared" si="15"/>
        <v>0</v>
      </c>
      <c r="BY16">
        <f t="shared" si="16"/>
        <v>0</v>
      </c>
      <c r="BZ16">
        <f t="shared" si="17"/>
        <v>0</v>
      </c>
      <c r="CA16">
        <f t="shared" si="18"/>
        <v>0</v>
      </c>
      <c r="CB16">
        <f t="shared" si="19"/>
        <v>0</v>
      </c>
      <c r="CC16">
        <f t="shared" si="20"/>
        <v>0</v>
      </c>
      <c r="CD16">
        <f t="shared" si="21"/>
        <v>0</v>
      </c>
      <c r="CE16">
        <f t="shared" si="22"/>
        <v>0</v>
      </c>
      <c r="CF16">
        <f t="shared" si="23"/>
        <v>0</v>
      </c>
      <c r="CG16">
        <f t="shared" si="24"/>
        <v>0</v>
      </c>
      <c r="CH16">
        <f t="shared" si="25"/>
        <v>0</v>
      </c>
      <c r="CI16">
        <f t="shared" si="26"/>
        <v>0</v>
      </c>
      <c r="CJ16">
        <f t="shared" si="27"/>
        <v>0</v>
      </c>
      <c r="CK16">
        <f t="shared" si="28"/>
        <v>0</v>
      </c>
      <c r="CL16">
        <f t="shared" si="29"/>
        <v>0</v>
      </c>
      <c r="CM16">
        <f t="shared" si="30"/>
        <v>0</v>
      </c>
      <c r="CN16">
        <f t="shared" si="31"/>
        <v>0</v>
      </c>
    </row>
    <row r="17" spans="2:92" x14ac:dyDescent="0.25">
      <c r="B17" s="1" t="s">
        <v>432</v>
      </c>
      <c r="C17" s="1" t="s">
        <v>430</v>
      </c>
      <c r="D17" s="1" t="s">
        <v>431</v>
      </c>
      <c r="F17" s="101" t="s">
        <v>156</v>
      </c>
      <c r="M17" s="62">
        <v>99</v>
      </c>
      <c r="N17" s="62">
        <v>99</v>
      </c>
      <c r="O17" s="63">
        <v>12</v>
      </c>
      <c r="P17" s="70">
        <v>77.5</v>
      </c>
      <c r="U17" s="63">
        <v>9</v>
      </c>
      <c r="V17" s="63">
        <v>9</v>
      </c>
      <c r="BC17">
        <f t="shared" si="0"/>
        <v>108</v>
      </c>
      <c r="BE17" s="24">
        <f t="shared" si="1"/>
        <v>108</v>
      </c>
      <c r="BK17">
        <f t="shared" si="2"/>
        <v>0</v>
      </c>
      <c r="BL17">
        <f t="shared" si="3"/>
        <v>0</v>
      </c>
      <c r="BM17">
        <f t="shared" si="4"/>
        <v>0</v>
      </c>
      <c r="BN17">
        <f t="shared" si="5"/>
        <v>0</v>
      </c>
      <c r="BO17">
        <f t="shared" si="6"/>
        <v>0</v>
      </c>
      <c r="BP17">
        <f t="shared" si="7"/>
        <v>12</v>
      </c>
      <c r="BQ17">
        <f t="shared" si="8"/>
        <v>77.5</v>
      </c>
      <c r="BR17">
        <f t="shared" si="9"/>
        <v>0</v>
      </c>
      <c r="BS17">
        <f t="shared" si="10"/>
        <v>0</v>
      </c>
      <c r="BT17">
        <f t="shared" si="11"/>
        <v>12</v>
      </c>
      <c r="BU17">
        <f t="shared" si="12"/>
        <v>0</v>
      </c>
      <c r="BV17">
        <f t="shared" si="13"/>
        <v>0</v>
      </c>
      <c r="BW17">
        <f t="shared" si="14"/>
        <v>0</v>
      </c>
      <c r="BX17">
        <f t="shared" si="15"/>
        <v>0</v>
      </c>
      <c r="BY17">
        <f t="shared" si="16"/>
        <v>0</v>
      </c>
      <c r="BZ17">
        <f t="shared" si="17"/>
        <v>0</v>
      </c>
      <c r="CA17">
        <f t="shared" si="18"/>
        <v>0</v>
      </c>
      <c r="CB17">
        <f t="shared" si="19"/>
        <v>0</v>
      </c>
      <c r="CC17">
        <f t="shared" si="20"/>
        <v>0</v>
      </c>
      <c r="CD17">
        <f t="shared" si="21"/>
        <v>0</v>
      </c>
      <c r="CE17">
        <f t="shared" si="22"/>
        <v>0</v>
      </c>
      <c r="CF17">
        <f t="shared" si="23"/>
        <v>0</v>
      </c>
      <c r="CG17">
        <f t="shared" si="24"/>
        <v>0</v>
      </c>
      <c r="CH17">
        <f t="shared" si="25"/>
        <v>0</v>
      </c>
      <c r="CI17">
        <f t="shared" si="26"/>
        <v>0</v>
      </c>
      <c r="CJ17">
        <f t="shared" si="27"/>
        <v>0</v>
      </c>
      <c r="CK17">
        <f t="shared" si="28"/>
        <v>0</v>
      </c>
      <c r="CL17">
        <f t="shared" si="29"/>
        <v>0</v>
      </c>
      <c r="CM17">
        <f t="shared" si="30"/>
        <v>0</v>
      </c>
      <c r="CN17">
        <f t="shared" si="31"/>
        <v>0</v>
      </c>
    </row>
    <row r="18" spans="2:92" x14ac:dyDescent="0.25">
      <c r="B18" s="1" t="s">
        <v>308</v>
      </c>
      <c r="C18" s="1" t="s">
        <v>345</v>
      </c>
      <c r="D18" s="1" t="s">
        <v>328</v>
      </c>
      <c r="F18" s="101" t="s">
        <v>156</v>
      </c>
      <c r="G18" s="62">
        <v>0</v>
      </c>
      <c r="H18" s="67">
        <v>70</v>
      </c>
      <c r="M18" s="62">
        <v>5</v>
      </c>
      <c r="N18" s="62">
        <v>5</v>
      </c>
      <c r="O18" s="103" t="s">
        <v>336</v>
      </c>
      <c r="U18" s="63">
        <v>90</v>
      </c>
      <c r="V18" s="63">
        <v>90</v>
      </c>
      <c r="BC18">
        <f t="shared" si="0"/>
        <v>95</v>
      </c>
      <c r="BE18" s="24">
        <f t="shared" si="1"/>
        <v>95</v>
      </c>
      <c r="BK18">
        <f t="shared" si="2"/>
        <v>0</v>
      </c>
      <c r="BL18">
        <f t="shared" si="3"/>
        <v>70</v>
      </c>
      <c r="BM18">
        <f t="shared" si="4"/>
        <v>0</v>
      </c>
      <c r="BN18">
        <f t="shared" si="5"/>
        <v>0</v>
      </c>
      <c r="BO18">
        <f t="shared" si="6"/>
        <v>0</v>
      </c>
      <c r="BP18">
        <f t="shared" si="7"/>
        <v>199</v>
      </c>
      <c r="BQ18">
        <f t="shared" si="8"/>
        <v>0</v>
      </c>
      <c r="BR18">
        <f t="shared" si="9"/>
        <v>0</v>
      </c>
      <c r="BS18">
        <f t="shared" si="10"/>
        <v>0</v>
      </c>
      <c r="BT18">
        <f t="shared" si="11"/>
        <v>199</v>
      </c>
      <c r="BU18">
        <f t="shared" si="12"/>
        <v>0</v>
      </c>
      <c r="BV18">
        <f t="shared" si="13"/>
        <v>0</v>
      </c>
      <c r="BW18">
        <f t="shared" si="14"/>
        <v>0</v>
      </c>
      <c r="BX18">
        <f t="shared" si="15"/>
        <v>0</v>
      </c>
      <c r="BY18">
        <f t="shared" si="16"/>
        <v>0</v>
      </c>
      <c r="BZ18">
        <f t="shared" si="17"/>
        <v>0</v>
      </c>
      <c r="CA18">
        <f t="shared" si="18"/>
        <v>0</v>
      </c>
      <c r="CB18">
        <f t="shared" si="19"/>
        <v>0</v>
      </c>
      <c r="CC18">
        <f t="shared" si="20"/>
        <v>0</v>
      </c>
      <c r="CD18">
        <f t="shared" si="21"/>
        <v>0</v>
      </c>
      <c r="CE18">
        <f t="shared" si="22"/>
        <v>0</v>
      </c>
      <c r="CF18">
        <f t="shared" si="23"/>
        <v>0</v>
      </c>
      <c r="CG18">
        <f t="shared" si="24"/>
        <v>0</v>
      </c>
      <c r="CH18">
        <f t="shared" si="25"/>
        <v>0</v>
      </c>
      <c r="CI18">
        <f t="shared" si="26"/>
        <v>0</v>
      </c>
      <c r="CJ18">
        <f t="shared" si="27"/>
        <v>0</v>
      </c>
      <c r="CK18">
        <f t="shared" si="28"/>
        <v>0</v>
      </c>
      <c r="CL18">
        <f t="shared" si="29"/>
        <v>0</v>
      </c>
      <c r="CM18">
        <f t="shared" si="30"/>
        <v>0</v>
      </c>
      <c r="CN18">
        <f t="shared" si="31"/>
        <v>0</v>
      </c>
    </row>
    <row r="19" spans="2:92" x14ac:dyDescent="0.25">
      <c r="B19" s="1" t="s">
        <v>339</v>
      </c>
      <c r="C19" s="1" t="s">
        <v>344</v>
      </c>
      <c r="D19" s="1" t="s">
        <v>349</v>
      </c>
      <c r="F19" s="101" t="s">
        <v>167</v>
      </c>
      <c r="G19" s="62">
        <v>0</v>
      </c>
      <c r="H19" s="67">
        <v>70</v>
      </c>
      <c r="J19" s="87">
        <v>0</v>
      </c>
      <c r="K19" s="68" t="s">
        <v>354</v>
      </c>
      <c r="M19" s="62">
        <v>3</v>
      </c>
      <c r="N19" s="62">
        <v>3</v>
      </c>
      <c r="U19" s="63">
        <v>99</v>
      </c>
      <c r="V19" s="63">
        <v>99</v>
      </c>
      <c r="BC19">
        <f t="shared" si="0"/>
        <v>102</v>
      </c>
      <c r="BE19" s="24">
        <f t="shared" si="1"/>
        <v>102</v>
      </c>
      <c r="BK19">
        <f t="shared" si="2"/>
        <v>0</v>
      </c>
      <c r="BL19">
        <f t="shared" si="3"/>
        <v>70</v>
      </c>
      <c r="BM19">
        <f t="shared" si="4"/>
        <v>0</v>
      </c>
      <c r="BN19" t="str">
        <f t="shared" si="5"/>
        <v>48.69</v>
      </c>
      <c r="BO19">
        <f t="shared" si="6"/>
        <v>0</v>
      </c>
      <c r="BP19">
        <f t="shared" si="7"/>
        <v>0</v>
      </c>
      <c r="BQ19">
        <f t="shared" si="8"/>
        <v>0</v>
      </c>
      <c r="BR19">
        <f t="shared" si="9"/>
        <v>0</v>
      </c>
      <c r="BS19">
        <f t="shared" si="10"/>
        <v>0</v>
      </c>
      <c r="BT19">
        <f t="shared" si="11"/>
        <v>0</v>
      </c>
      <c r="BU19">
        <f t="shared" si="12"/>
        <v>0</v>
      </c>
      <c r="BV19">
        <f t="shared" si="13"/>
        <v>0</v>
      </c>
      <c r="BW19">
        <f t="shared" si="14"/>
        <v>0</v>
      </c>
      <c r="BX19">
        <f t="shared" si="15"/>
        <v>0</v>
      </c>
      <c r="BY19">
        <f t="shared" si="16"/>
        <v>0</v>
      </c>
      <c r="BZ19">
        <f t="shared" si="17"/>
        <v>0</v>
      </c>
      <c r="CA19">
        <f t="shared" si="18"/>
        <v>0</v>
      </c>
      <c r="CB19">
        <f t="shared" si="19"/>
        <v>0</v>
      </c>
      <c r="CC19">
        <f t="shared" si="20"/>
        <v>0</v>
      </c>
      <c r="CD19">
        <f t="shared" si="21"/>
        <v>0</v>
      </c>
      <c r="CE19">
        <f t="shared" si="22"/>
        <v>0</v>
      </c>
      <c r="CF19">
        <f t="shared" si="23"/>
        <v>0</v>
      </c>
      <c r="CG19">
        <f t="shared" si="24"/>
        <v>0</v>
      </c>
      <c r="CH19">
        <f t="shared" si="25"/>
        <v>0</v>
      </c>
      <c r="CI19">
        <f t="shared" si="26"/>
        <v>0</v>
      </c>
      <c r="CJ19">
        <f t="shared" si="27"/>
        <v>0</v>
      </c>
      <c r="CK19">
        <f t="shared" si="28"/>
        <v>0</v>
      </c>
      <c r="CL19">
        <f t="shared" si="29"/>
        <v>0</v>
      </c>
      <c r="CM19">
        <f t="shared" si="30"/>
        <v>0</v>
      </c>
      <c r="CN19">
        <f t="shared" si="31"/>
        <v>0</v>
      </c>
    </row>
    <row r="20" spans="2:92" x14ac:dyDescent="0.25">
      <c r="B20" s="1" t="s">
        <v>312</v>
      </c>
      <c r="C20" s="1" t="s">
        <v>321</v>
      </c>
      <c r="D20" s="1" t="s">
        <v>332</v>
      </c>
      <c r="F20" s="101" t="s">
        <v>427</v>
      </c>
      <c r="G20" s="62">
        <v>0</v>
      </c>
      <c r="H20" s="67">
        <v>68</v>
      </c>
      <c r="M20" s="62">
        <v>6</v>
      </c>
      <c r="N20" s="62">
        <v>6</v>
      </c>
      <c r="U20" s="63">
        <v>99</v>
      </c>
      <c r="V20" s="63">
        <v>99</v>
      </c>
      <c r="BC20">
        <f t="shared" si="0"/>
        <v>105</v>
      </c>
      <c r="BE20" s="24">
        <f t="shared" si="1"/>
        <v>105</v>
      </c>
      <c r="BK20">
        <f t="shared" si="2"/>
        <v>0</v>
      </c>
      <c r="BL20">
        <f t="shared" si="3"/>
        <v>68</v>
      </c>
      <c r="BM20">
        <f t="shared" si="4"/>
        <v>0</v>
      </c>
      <c r="BN20">
        <f t="shared" si="5"/>
        <v>0</v>
      </c>
      <c r="BO20">
        <f t="shared" si="6"/>
        <v>0</v>
      </c>
      <c r="BP20">
        <f t="shared" si="7"/>
        <v>0</v>
      </c>
      <c r="BQ20">
        <f t="shared" si="8"/>
        <v>0</v>
      </c>
      <c r="BR20">
        <f t="shared" si="9"/>
        <v>0</v>
      </c>
      <c r="BS20">
        <f t="shared" si="10"/>
        <v>0</v>
      </c>
      <c r="BT20">
        <f t="shared" si="11"/>
        <v>0</v>
      </c>
      <c r="BU20">
        <f t="shared" si="12"/>
        <v>0</v>
      </c>
      <c r="BV20">
        <f t="shared" si="13"/>
        <v>0</v>
      </c>
      <c r="BW20">
        <f t="shared" si="14"/>
        <v>0</v>
      </c>
      <c r="BX20">
        <f t="shared" si="15"/>
        <v>0</v>
      </c>
      <c r="BY20">
        <f t="shared" si="16"/>
        <v>0</v>
      </c>
      <c r="BZ20">
        <f t="shared" si="17"/>
        <v>0</v>
      </c>
      <c r="CA20">
        <f t="shared" si="18"/>
        <v>0</v>
      </c>
      <c r="CB20">
        <f t="shared" si="19"/>
        <v>0</v>
      </c>
      <c r="CC20">
        <f t="shared" si="20"/>
        <v>0</v>
      </c>
      <c r="CD20">
        <f t="shared" si="21"/>
        <v>0</v>
      </c>
      <c r="CE20">
        <f t="shared" si="22"/>
        <v>0</v>
      </c>
      <c r="CF20">
        <f t="shared" si="23"/>
        <v>0</v>
      </c>
      <c r="CG20">
        <f t="shared" si="24"/>
        <v>0</v>
      </c>
      <c r="CH20">
        <f t="shared" si="25"/>
        <v>0</v>
      </c>
      <c r="CI20">
        <f t="shared" si="26"/>
        <v>0</v>
      </c>
      <c r="CJ20">
        <f t="shared" si="27"/>
        <v>0</v>
      </c>
      <c r="CK20">
        <f t="shared" si="28"/>
        <v>0</v>
      </c>
      <c r="CL20">
        <f t="shared" si="29"/>
        <v>0</v>
      </c>
      <c r="CM20">
        <f t="shared" si="30"/>
        <v>0</v>
      </c>
      <c r="CN20">
        <f t="shared" si="31"/>
        <v>0</v>
      </c>
    </row>
    <row r="21" spans="2:92" x14ac:dyDescent="0.25">
      <c r="B21" s="1" t="s">
        <v>341</v>
      </c>
      <c r="C21" s="1" t="s">
        <v>346</v>
      </c>
      <c r="D21" s="1" t="s">
        <v>351</v>
      </c>
      <c r="F21" s="101" t="s">
        <v>150</v>
      </c>
      <c r="G21" s="102" t="s">
        <v>429</v>
      </c>
      <c r="M21" s="62">
        <v>90</v>
      </c>
      <c r="N21" s="62">
        <v>90</v>
      </c>
      <c r="U21" s="63">
        <v>99</v>
      </c>
      <c r="V21" s="63">
        <v>99</v>
      </c>
      <c r="BC21">
        <f t="shared" si="0"/>
        <v>189</v>
      </c>
      <c r="BE21" s="24">
        <f t="shared" si="1"/>
        <v>189</v>
      </c>
      <c r="BK21">
        <f t="shared" si="2"/>
        <v>199</v>
      </c>
      <c r="BL21">
        <f t="shared" si="3"/>
        <v>0</v>
      </c>
      <c r="BM21">
        <f t="shared" si="4"/>
        <v>0</v>
      </c>
      <c r="BN21">
        <f t="shared" si="5"/>
        <v>0</v>
      </c>
      <c r="BO21">
        <f t="shared" si="6"/>
        <v>199</v>
      </c>
      <c r="BP21">
        <f t="shared" si="7"/>
        <v>0</v>
      </c>
      <c r="BQ21">
        <f t="shared" si="8"/>
        <v>0</v>
      </c>
      <c r="BR21">
        <f t="shared" si="9"/>
        <v>0</v>
      </c>
      <c r="BS21">
        <f t="shared" si="10"/>
        <v>0</v>
      </c>
      <c r="BT21">
        <f t="shared" si="11"/>
        <v>0</v>
      </c>
      <c r="BU21">
        <f t="shared" si="12"/>
        <v>0</v>
      </c>
      <c r="BV21">
        <f t="shared" si="13"/>
        <v>0</v>
      </c>
      <c r="BW21">
        <f t="shared" si="14"/>
        <v>0</v>
      </c>
      <c r="BX21">
        <f t="shared" si="15"/>
        <v>0</v>
      </c>
      <c r="BY21">
        <f t="shared" si="16"/>
        <v>0</v>
      </c>
      <c r="BZ21">
        <f t="shared" si="17"/>
        <v>0</v>
      </c>
      <c r="CA21">
        <f t="shared" si="18"/>
        <v>0</v>
      </c>
      <c r="CB21">
        <f t="shared" si="19"/>
        <v>0</v>
      </c>
      <c r="CC21">
        <f t="shared" si="20"/>
        <v>0</v>
      </c>
      <c r="CD21">
        <f t="shared" si="21"/>
        <v>0</v>
      </c>
      <c r="CE21">
        <f t="shared" si="22"/>
        <v>0</v>
      </c>
      <c r="CF21">
        <f t="shared" si="23"/>
        <v>0</v>
      </c>
      <c r="CG21">
        <f t="shared" si="24"/>
        <v>0</v>
      </c>
      <c r="CH21">
        <f t="shared" si="25"/>
        <v>0</v>
      </c>
      <c r="CI21">
        <f t="shared" si="26"/>
        <v>0</v>
      </c>
      <c r="CJ21">
        <f t="shared" si="27"/>
        <v>0</v>
      </c>
      <c r="CK21">
        <f t="shared" si="28"/>
        <v>0</v>
      </c>
      <c r="CL21">
        <f t="shared" si="29"/>
        <v>0</v>
      </c>
      <c r="CM21">
        <f t="shared" si="30"/>
        <v>0</v>
      </c>
      <c r="CN21">
        <f t="shared" si="31"/>
        <v>0</v>
      </c>
    </row>
  </sheetData>
  <sheetProtection sheet="1" objects="1" scenarios="1"/>
  <sortState xmlns:xlrd2="http://schemas.microsoft.com/office/spreadsheetml/2017/richdata2" ref="A9:XFD22">
    <sortCondition ref="V9"/>
  </sortState>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operator="lessThan" allowBlank="1" showInputMessage="1" showErrorMessage="1" sqref="O1:O2 AE1:AE2 AU1:AU2 AU9:AU65486 AE9:AE65486 O17:O65486" xr:uid="{00000000-0002-0000-0200-000000000000}"/>
    <dataValidation type="decimal" allowBlank="1" showInputMessage="1" showErrorMessage="1" sqref="L1:L2 I1:I2 T1:T2 Q1:Q2 AG1:AG2 AB1:AB2 Y1:Y2 AJ1:AJ2 AR1:AR2 AO1:AO2 AW1:AW2 AZ1:AZ2 I9:I65486 L9:L65486 AZ9:AZ65486 AW9:AW65486 AR9:AR65486 AO9:AO65486 AJ9:AJ65486 AG9:AG65486 AB9:AB65486 T9:T65486 Y9:Y65486 Q16:Q65486" xr:uid="{00000000-0002-0000-0200-000001000000}">
      <formula1>0</formula1>
      <formula2>10</formula2>
    </dataValidation>
    <dataValidation type="decimal" allowBlank="1" showInputMessage="1" showErrorMessage="1" sqref="H1:H2 K1:K2 P1:P2 S1:S2 X1:X2 AA1:AA2 AI1:AI2 AF1:AF2 AN1:AN2 AQ1:AQ2 AY1:AY2 AV1:AV2 K9:K65486 H9:H65486 AV9:AV65486 AY9:AY65486 AN9:AN65486 AQ9:AQ65486 AF9:AF65486 X9:X65486 AA9:AA65486 AI9:AI65486 P16:P65486 S12:S65486" xr:uid="{00000000-0002-0000-0200-000002000000}">
      <formula1>0</formula1>
      <formula2>100</formula2>
    </dataValidation>
    <dataValidation type="list" allowBlank="1" showInputMessage="1" showErrorMessage="1" sqref="BH1:BH2 BH9:BH65486" xr:uid="{00000000-0002-0000-0200-000003000000}">
      <formula1>"ja,nee"</formula1>
    </dataValidation>
    <dataValidation type="whole" operator="lessThan" allowBlank="1" showInputMessage="1" showErrorMessage="1" sqref="BG6" xr:uid="{00000000-0002-0000-0200-000004000000}">
      <formula1>340</formula1>
    </dataValidation>
    <dataValidation type="whole" operator="lessThan" allowBlank="1" showInputMessage="1" showErrorMessage="1" sqref="BG5" xr:uid="{00000000-0002-0000-0200-000005000000}">
      <formula1>9</formula1>
    </dataValidation>
    <dataValidation type="whole" allowBlank="1" showInputMessage="1" showErrorMessage="1" sqref="BG4" xr:uid="{00000000-0002-0000-0200-000006000000}">
      <formula1>1</formula1>
      <formula2>2</formula2>
    </dataValidation>
    <dataValidation type="whole" allowBlank="1" showInputMessage="1" showErrorMessage="1" sqref="BG3" xr:uid="{00000000-0002-0000-0200-000007000000}">
      <formula1>1</formula1>
      <formula2>4</formula2>
    </dataValidation>
  </dataValidations>
  <printOptions headings="1" gridLines="1"/>
  <pageMargins left="0.19685039370078741" right="0" top="0.98425196850393704" bottom="0.98425196850393704" header="0.51181102362204722" footer="0.51181102362204722"/>
  <pageSetup paperSize="9" scale="89" fitToWidth="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465"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90466" r:id="rId5" name="Button 2">
              <controlPr defaultSize="0" print="0" autoFill="0" autoPict="0" macro="[0]!Sort_Punten_1">
                <anchor moveWithCells="1" sizeWithCells="1">
                  <from>
                    <xdr:col>6</xdr:col>
                    <xdr:colOff>0</xdr:colOff>
                    <xdr:row>7</xdr:row>
                    <xdr:rowOff>7620</xdr:rowOff>
                  </from>
                  <to>
                    <xdr:col>12</xdr:col>
                    <xdr:colOff>0</xdr:colOff>
                    <xdr:row>7</xdr:row>
                    <xdr:rowOff>182880</xdr:rowOff>
                  </to>
                </anchor>
              </controlPr>
            </control>
          </mc:Choice>
        </mc:AlternateContent>
        <mc:AlternateContent xmlns:mc="http://schemas.openxmlformats.org/markup-compatibility/2006">
          <mc:Choice Requires="x14">
            <control shapeId="190467" r:id="rId6" name="Button 3">
              <controlPr defaultSize="0" print="0" autoFill="0" autoPict="0" macro="[0]!Sort_Punten_2">
                <anchor moveWithCells="1" sizeWithCells="1">
                  <from>
                    <xdr:col>14</xdr:col>
                    <xdr:colOff>22860</xdr:colOff>
                    <xdr:row>7</xdr:row>
                    <xdr:rowOff>0</xdr:rowOff>
                  </from>
                  <to>
                    <xdr:col>20</xdr:col>
                    <xdr:colOff>0</xdr:colOff>
                    <xdr:row>7</xdr:row>
                    <xdr:rowOff>175260</xdr:rowOff>
                  </to>
                </anchor>
              </controlPr>
            </control>
          </mc:Choice>
        </mc:AlternateContent>
        <mc:AlternateContent xmlns:mc="http://schemas.openxmlformats.org/markup-compatibility/2006">
          <mc:Choice Requires="x14">
            <control shapeId="190468"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0469"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90470"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90471"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90472" r:id="rId11" name="Button 8">
              <controlPr defaultSize="0" print="0" autoFill="0" autoPict="0" macro="[0]!Sort_Pl_Punten_3">
                <anchor moveWithCells="1" sizeWithCells="1">
                  <from>
                    <xdr:col>28</xdr:col>
                    <xdr:colOff>190500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90473"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0474"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90475"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90476"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90477" r:id="rId16" name="Button 13">
              <controlPr defaultSize="0" print="0" autoFill="0" autoPict="0" macro="[0]!Sort_Punten_3">
                <anchor moveWithCells="1" sizeWithCells="1">
                  <from>
                    <xdr:col>22</xdr:col>
                    <xdr:colOff>22860</xdr:colOff>
                    <xdr:row>7</xdr:row>
                    <xdr:rowOff>7620</xdr:rowOff>
                  </from>
                  <to>
                    <xdr:col>28</xdr:col>
                    <xdr:colOff>7620</xdr:colOff>
                    <xdr:row>7</xdr:row>
                    <xdr:rowOff>182880</xdr:rowOff>
                  </to>
                </anchor>
              </controlPr>
            </control>
          </mc:Choice>
        </mc:AlternateContent>
        <mc:AlternateContent xmlns:mc="http://schemas.openxmlformats.org/markup-compatibility/2006">
          <mc:Choice Requires="x14">
            <control shapeId="190478" r:id="rId17" name="Button 1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0479" r:id="rId18" name="Button 15">
              <controlPr defaultSize="0" print="0" autoFill="0" autoPict="0" macro="[0]!Sort_Pl_Punten_4">
                <anchor moveWithCells="1" sizeWithCells="1">
                  <from>
                    <xdr:col>30</xdr:col>
                    <xdr:colOff>0</xdr:colOff>
                    <xdr:row>7</xdr:row>
                    <xdr:rowOff>7620</xdr:rowOff>
                  </from>
                  <to>
                    <xdr:col>36</xdr:col>
                    <xdr:colOff>7620</xdr:colOff>
                    <xdr:row>7</xdr:row>
                    <xdr:rowOff>182880</xdr:rowOff>
                  </to>
                </anchor>
              </controlPr>
            </control>
          </mc:Choice>
        </mc:AlternateContent>
        <mc:AlternateContent xmlns:mc="http://schemas.openxmlformats.org/markup-compatibility/2006">
          <mc:Choice Requires="x14">
            <control shapeId="190480" r:id="rId19" name="Button 16">
              <controlPr defaultSize="0" print="0" autoFill="0" autoPict="0" macro="[0]!Sort_Pl_Punten_5">
                <anchor moveWithCells="1" sizeWithCells="1">
                  <from>
                    <xdr:col>38</xdr:col>
                    <xdr:colOff>0</xdr:colOff>
                    <xdr:row>7</xdr:row>
                    <xdr:rowOff>22860</xdr:rowOff>
                  </from>
                  <to>
                    <xdr:col>45</xdr:col>
                    <xdr:colOff>190500</xdr:colOff>
                    <xdr:row>8</xdr:row>
                    <xdr:rowOff>0</xdr:rowOff>
                  </to>
                </anchor>
              </controlPr>
            </control>
          </mc:Choice>
        </mc:AlternateContent>
        <mc:AlternateContent xmlns:mc="http://schemas.openxmlformats.org/markup-compatibility/2006">
          <mc:Choice Requires="x14">
            <control shapeId="190481" r:id="rId20" name="Button 17">
              <controlPr defaultSize="0" print="0" autoFill="0" autoPict="0" macro="[0]!Sort_Punten_3">
                <anchor moveWithCells="1" sizeWithCells="1">
                  <from>
                    <xdr:col>38</xdr:col>
                    <xdr:colOff>0</xdr:colOff>
                    <xdr:row>6</xdr:row>
                    <xdr:rowOff>152400</xdr:rowOff>
                  </from>
                  <to>
                    <xdr:col>44</xdr:col>
                    <xdr:colOff>38100</xdr:colOff>
                    <xdr:row>7</xdr:row>
                    <xdr:rowOff>160020</xdr:rowOff>
                  </to>
                </anchor>
              </controlPr>
            </control>
          </mc:Choice>
        </mc:AlternateContent>
        <mc:AlternateContent xmlns:mc="http://schemas.openxmlformats.org/markup-compatibility/2006">
          <mc:Choice Requires="x14">
            <control shapeId="190482" r:id="rId21" name="Button 18">
              <controlPr defaultSize="0" print="0" autoFill="0" autoPict="0" macro="[0]!Sort_Pl_Punten_4">
                <anchor moveWithCells="1" sizeWithCells="1">
                  <from>
                    <xdr:col>46</xdr:col>
                    <xdr:colOff>0</xdr:colOff>
                    <xdr:row>7</xdr:row>
                    <xdr:rowOff>7620</xdr:rowOff>
                  </from>
                  <to>
                    <xdr:col>52</xdr:col>
                    <xdr:colOff>7620</xdr:colOff>
                    <xdr:row>7</xdr:row>
                    <xdr:rowOff>182880</xdr:rowOff>
                  </to>
                </anchor>
              </controlPr>
            </control>
          </mc:Choice>
        </mc:AlternateContent>
        <mc:AlternateContent xmlns:mc="http://schemas.openxmlformats.org/markup-compatibility/2006">
          <mc:Choice Requires="x14">
            <control shapeId="190483" r:id="rId22" name="Button 19">
              <controlPr defaultSize="0" print="0" autoFill="0" autoPict="0" macro="[0]!Sort_Pl_Punten_6">
                <anchor moveWithCells="1" sizeWithCells="1">
                  <from>
                    <xdr:col>53</xdr:col>
                    <xdr:colOff>30480</xdr:colOff>
                    <xdr:row>7</xdr:row>
                    <xdr:rowOff>0</xdr:rowOff>
                  </from>
                  <to>
                    <xdr:col>53</xdr:col>
                    <xdr:colOff>190500</xdr:colOff>
                    <xdr:row>7</xdr:row>
                    <xdr:rowOff>304800</xdr:rowOff>
                  </to>
                </anchor>
              </controlPr>
            </control>
          </mc:Choice>
        </mc:AlternateContent>
        <mc:AlternateContent xmlns:mc="http://schemas.openxmlformats.org/markup-compatibility/2006">
          <mc:Choice Requires="x14">
            <control shapeId="190484" r:id="rId23" name="Button 20">
              <controlPr defaultSize="0" print="0" autoFill="0" autoPict="0" macro="[0]!Sort_Pl_Punten_4">
                <anchor moveWithCells="1" sizeWithCells="1">
                  <from>
                    <xdr:col>30</xdr:col>
                    <xdr:colOff>0</xdr:colOff>
                    <xdr:row>7</xdr:row>
                    <xdr:rowOff>22860</xdr:rowOff>
                  </from>
                  <to>
                    <xdr:col>37</xdr:col>
                    <xdr:colOff>175260</xdr:colOff>
                    <xdr:row>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1">
    <pageSetUpPr fitToPage="1"/>
  </sheetPr>
  <dimension ref="A1:CN40"/>
  <sheetViews>
    <sheetView workbookViewId="0">
      <pane xSplit="5" ySplit="8" topLeftCell="F21" activePane="bottomRight" state="frozen"/>
      <selection activeCell="C4" sqref="C4:E4"/>
      <selection pane="topRight" activeCell="C4" sqref="C4:E4"/>
      <selection pane="bottomLeft" activeCell="C4" sqref="C4:E4"/>
      <selection pane="bottomRight" activeCell="B11" sqref="B11"/>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96" hidden="1" customWidth="1"/>
    <col min="6" max="6" width="18.6640625" style="1" customWidth="1"/>
    <col min="7" max="7" width="3.6640625" style="62" customWidth="1"/>
    <col min="8" max="8" width="4.5546875" style="67" customWidth="1"/>
    <col min="9" max="9" width="4.109375" style="67" customWidth="1"/>
    <col min="10" max="10" width="3.6640625" style="87" customWidth="1"/>
    <col min="11" max="11" width="4.5546875" style="68" customWidth="1"/>
    <col min="12" max="12" width="4.109375" style="68" customWidth="1"/>
    <col min="13" max="14" width="3" style="62" customWidth="1"/>
    <col min="15" max="15" width="3.6640625" style="63" customWidth="1"/>
    <col min="16" max="16" width="4.5546875" style="70" customWidth="1"/>
    <col min="17" max="17" width="4.109375" style="70" customWidth="1"/>
    <col min="18" max="18" width="3.6640625" style="63" customWidth="1"/>
    <col min="19" max="19" width="4.5546875" style="70" customWidth="1"/>
    <col min="20" max="20" width="4.109375" style="70" customWidth="1"/>
    <col min="21" max="22" width="3" style="63" customWidth="1"/>
    <col min="23" max="23" width="3.6640625" style="62" customWidth="1"/>
    <col min="24" max="24" width="4.5546875" style="68" customWidth="1"/>
    <col min="25" max="25" width="4.109375" style="68" customWidth="1"/>
    <col min="26" max="26" width="3.6640625" style="62" customWidth="1"/>
    <col min="27" max="27" width="4.5546875" style="68" customWidth="1"/>
    <col min="28" max="28" width="4.109375" style="68" customWidth="1"/>
    <col min="29" max="30" width="3" style="62" customWidth="1"/>
    <col min="31" max="31" width="3.6640625" style="63" hidden="1" customWidth="1"/>
    <col min="32" max="32" width="4.5546875" style="70" hidden="1" customWidth="1"/>
    <col min="33" max="33" width="4.109375" style="70" hidden="1" customWidth="1"/>
    <col min="34" max="34" width="3.6640625" style="63" hidden="1" customWidth="1"/>
    <col min="35" max="35" width="4.5546875" style="70" hidden="1" customWidth="1"/>
    <col min="36" max="36" width="4.109375" style="70" hidden="1" customWidth="1"/>
    <col min="37" max="38" width="3" style="63" hidden="1" customWidth="1"/>
    <col min="39" max="39" width="3.6640625" style="62" hidden="1" customWidth="1"/>
    <col min="40" max="40" width="4.5546875" style="68" hidden="1" customWidth="1"/>
    <col min="41" max="41" width="4.109375" style="68" hidden="1" customWidth="1"/>
    <col min="42" max="42" width="3.6640625" style="62" hidden="1" customWidth="1"/>
    <col min="43" max="43" width="4.5546875" style="68" hidden="1" customWidth="1"/>
    <col min="44" max="44" width="4.109375" style="68" hidden="1" customWidth="1"/>
    <col min="45" max="46" width="3" style="62" hidden="1" customWidth="1"/>
    <col min="47" max="47" width="3.6640625" style="63" hidden="1" customWidth="1"/>
    <col min="48" max="48" width="4.5546875" style="70" hidden="1" customWidth="1"/>
    <col min="49" max="49" width="4.109375" style="70" hidden="1" customWidth="1"/>
    <col min="50" max="50" width="3.6640625" style="63" hidden="1" customWidth="1"/>
    <col min="51" max="51" width="4.5546875" style="7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6.332031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04" t="s">
        <v>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row>
    <row r="2" spans="1:92" ht="12.75" hidden="1" customHeight="1" x14ac:dyDescent="0.25">
      <c r="A2" s="9"/>
      <c r="B2" s="9"/>
      <c r="C2" s="9"/>
      <c r="D2" s="9"/>
      <c r="E2" s="99"/>
      <c r="F2" s="9"/>
      <c r="G2" s="84"/>
      <c r="H2" s="65"/>
      <c r="I2" s="65"/>
      <c r="J2" s="85"/>
      <c r="N2" s="62">
        <v>1</v>
      </c>
      <c r="O2" s="88"/>
      <c r="V2" s="63">
        <v>2</v>
      </c>
      <c r="W2" s="84"/>
      <c r="AD2" s="62">
        <v>3</v>
      </c>
      <c r="AE2" s="88"/>
      <c r="AL2" s="63">
        <v>4</v>
      </c>
      <c r="AM2" s="84"/>
      <c r="AT2" s="62">
        <v>5</v>
      </c>
      <c r="AU2" s="88"/>
      <c r="BB2" s="63">
        <v>6</v>
      </c>
      <c r="BC2">
        <f>N2+V2+AD2+AL2+AT2+BB2</f>
        <v>21</v>
      </c>
      <c r="BD2" s="24">
        <f>IF($O$4&gt;0,(LARGE(($N2,$V2,$AD2,$AL2,$AT2,$BB2),1)),"0")</f>
        <v>6</v>
      </c>
      <c r="BE2" s="24">
        <f>BC2-BD2</f>
        <v>15</v>
      </c>
      <c r="BF2" s="1" t="str">
        <f>IF($O$4&gt;1,(LARGE(($N2,$V2,$AD2,$AL2,$AT2,$BB2),1))+(LARGE(($N2,$V2,$AD2,$AL2,$AT2,$BB2),2)),"0")</f>
        <v>0</v>
      </c>
      <c r="BK2">
        <f>IF(G2&gt;99,199,G2)</f>
        <v>0</v>
      </c>
      <c r="BL2">
        <f>IF(H2="",0,H2)</f>
        <v>0</v>
      </c>
      <c r="BM2">
        <f>IF(J2&gt;99,199,J2)</f>
        <v>0</v>
      </c>
      <c r="BN2">
        <f>IF(K2="",0,K2)</f>
        <v>0</v>
      </c>
      <c r="BO2">
        <f>BK2+BM2</f>
        <v>0</v>
      </c>
      <c r="BP2">
        <f>IF(O2&gt;99,199,O2)</f>
        <v>0</v>
      </c>
      <c r="BQ2">
        <f>IF(P2="",0,P2)</f>
        <v>0</v>
      </c>
      <c r="BR2">
        <f>IF(R2&gt;99,199,R2)</f>
        <v>0</v>
      </c>
      <c r="BS2">
        <f>IF(S2="",0,S2)</f>
        <v>0</v>
      </c>
      <c r="BT2">
        <f>BP2+BR2</f>
        <v>0</v>
      </c>
      <c r="BU2">
        <f>IF(W2&gt;99,199,W2)</f>
        <v>0</v>
      </c>
      <c r="BV2">
        <f>IF(X2="",0,X2)</f>
        <v>0</v>
      </c>
      <c r="BW2">
        <f>IF(Z2&gt;99,199,Z2)</f>
        <v>0</v>
      </c>
      <c r="BX2">
        <f>IF(AA2="",0,AA2)</f>
        <v>0</v>
      </c>
      <c r="BY2">
        <f>BU2+BW2</f>
        <v>0</v>
      </c>
      <c r="BZ2">
        <f>IF(AE2&gt;99,199,AE2)</f>
        <v>0</v>
      </c>
      <c r="CA2">
        <f>IF(AF2="",0,AF2)</f>
        <v>0</v>
      </c>
      <c r="CB2">
        <f>IF(AH2&gt;99,199,AH2)</f>
        <v>0</v>
      </c>
      <c r="CC2">
        <f>IF(AI2="",0,AI2)</f>
        <v>0</v>
      </c>
      <c r="CD2">
        <f>BZ2+CB2</f>
        <v>0</v>
      </c>
      <c r="CE2">
        <f>IF(AM2&gt;99,199,AM2)</f>
        <v>0</v>
      </c>
      <c r="CF2">
        <f>IF(AN2="",0,AN2)</f>
        <v>0</v>
      </c>
      <c r="CG2">
        <f>IF(AP2&gt;99,199,AP2)</f>
        <v>0</v>
      </c>
      <c r="CH2">
        <f>IF(AQ2="",0,AQ2)</f>
        <v>0</v>
      </c>
      <c r="CI2">
        <f>CE2+CG2</f>
        <v>0</v>
      </c>
      <c r="CJ2">
        <f>IF(AU2&gt;99,199,AU2)</f>
        <v>0</v>
      </c>
      <c r="CK2">
        <f>IF(AV2="",0,AV2)</f>
        <v>0</v>
      </c>
      <c r="CL2">
        <f>IF(AX2&gt;99,199,AX2)</f>
        <v>0</v>
      </c>
      <c r="CM2">
        <f>IF(AY2="",0,AY2)</f>
        <v>0</v>
      </c>
      <c r="CN2">
        <f>CJ2+CL2</f>
        <v>0</v>
      </c>
    </row>
    <row r="3" spans="1:92" x14ac:dyDescent="0.25">
      <c r="A3" s="107" t="s">
        <v>8</v>
      </c>
      <c r="B3" s="108"/>
      <c r="C3" s="109" t="str">
        <f>Instellingen!B3</f>
        <v>West Veluwe</v>
      </c>
      <c r="D3" s="110"/>
      <c r="E3" s="111"/>
      <c r="F3" s="107" t="s">
        <v>27</v>
      </c>
      <c r="G3" s="112"/>
      <c r="H3" s="112"/>
      <c r="I3" s="112"/>
      <c r="J3" s="112"/>
      <c r="K3" s="112"/>
      <c r="L3" s="112"/>
      <c r="M3" s="112"/>
      <c r="N3" s="108"/>
      <c r="O3" s="113"/>
      <c r="P3" s="114"/>
      <c r="Q3" s="114"/>
      <c r="R3" s="114"/>
      <c r="S3" s="114"/>
      <c r="T3" s="114"/>
      <c r="U3" s="114"/>
      <c r="V3" s="115"/>
      <c r="W3" s="116"/>
      <c r="X3" s="117"/>
      <c r="Y3" s="117"/>
      <c r="Z3" s="117"/>
      <c r="AA3" s="117"/>
      <c r="AB3" s="117"/>
      <c r="AC3" s="117"/>
      <c r="AD3" s="117"/>
      <c r="AE3" s="117"/>
      <c r="AF3" s="117"/>
      <c r="AG3" s="117"/>
      <c r="AH3" s="117"/>
      <c r="AI3" s="117"/>
      <c r="AJ3" s="117"/>
      <c r="AK3" s="117"/>
      <c r="AL3" s="118"/>
      <c r="AM3" s="91"/>
      <c r="AN3" s="91"/>
      <c r="AO3" s="91"/>
      <c r="AP3" s="91"/>
      <c r="AQ3" s="91"/>
      <c r="AR3" s="91"/>
      <c r="AS3" s="91"/>
      <c r="AT3" s="91"/>
      <c r="AU3" s="91"/>
      <c r="AV3" s="91"/>
      <c r="AW3" s="91"/>
      <c r="AX3" s="91"/>
      <c r="AY3" s="91"/>
      <c r="AZ3" s="91"/>
      <c r="BA3" s="91"/>
      <c r="BB3" s="91"/>
      <c r="BC3" s="107" t="s">
        <v>26</v>
      </c>
      <c r="BD3" s="112"/>
      <c r="BE3" s="112"/>
      <c r="BF3" s="108"/>
      <c r="BG3" s="20">
        <f>Instellingen!B6</f>
        <v>3</v>
      </c>
      <c r="BH3" s="125"/>
      <c r="BI3" s="126"/>
    </row>
    <row r="4" spans="1:92" x14ac:dyDescent="0.25">
      <c r="A4" s="107" t="s">
        <v>9</v>
      </c>
      <c r="B4" s="108"/>
      <c r="C4" s="131" t="s">
        <v>125</v>
      </c>
      <c r="D4" s="110"/>
      <c r="E4" s="111"/>
      <c r="F4" s="107" t="s">
        <v>33</v>
      </c>
      <c r="G4" s="112"/>
      <c r="H4" s="112"/>
      <c r="I4" s="112"/>
      <c r="J4" s="112"/>
      <c r="K4" s="112"/>
      <c r="L4" s="112"/>
      <c r="M4" s="112"/>
      <c r="N4" s="108"/>
      <c r="O4" s="109">
        <f>Instellingen!B7</f>
        <v>1</v>
      </c>
      <c r="P4" s="110"/>
      <c r="Q4" s="110"/>
      <c r="R4" s="110"/>
      <c r="S4" s="110"/>
      <c r="T4" s="110"/>
      <c r="U4" s="110"/>
      <c r="V4" s="111"/>
      <c r="W4" s="119"/>
      <c r="X4" s="120"/>
      <c r="Y4" s="120"/>
      <c r="Z4" s="120"/>
      <c r="AA4" s="120"/>
      <c r="AB4" s="120"/>
      <c r="AC4" s="120"/>
      <c r="AD4" s="120"/>
      <c r="AE4" s="120"/>
      <c r="AF4" s="120"/>
      <c r="AG4" s="120"/>
      <c r="AH4" s="120"/>
      <c r="AI4" s="120"/>
      <c r="AJ4" s="120"/>
      <c r="AK4" s="120"/>
      <c r="AL4" s="121"/>
      <c r="AM4" s="40"/>
      <c r="AN4" s="40"/>
      <c r="AO4" s="40"/>
      <c r="AP4" s="40"/>
      <c r="AQ4" s="40"/>
      <c r="AR4" s="40"/>
      <c r="AS4" s="40"/>
      <c r="AT4" s="40"/>
      <c r="AU4" s="40"/>
      <c r="AV4" s="40"/>
      <c r="AW4" s="40"/>
      <c r="AX4" s="40"/>
      <c r="AY4" s="40"/>
      <c r="AZ4" s="40"/>
      <c r="BA4" s="40"/>
      <c r="BB4" s="40"/>
      <c r="BC4" s="107"/>
      <c r="BD4" s="112"/>
      <c r="BE4" s="112"/>
      <c r="BF4" s="108"/>
      <c r="BG4" s="20"/>
      <c r="BH4" s="127"/>
      <c r="BI4" s="128"/>
    </row>
    <row r="5" spans="1:92" x14ac:dyDescent="0.25">
      <c r="A5" s="107" t="s">
        <v>10</v>
      </c>
      <c r="B5" s="108"/>
      <c r="C5" s="109" t="s">
        <v>138</v>
      </c>
      <c r="D5" s="110"/>
      <c r="E5" s="111"/>
      <c r="F5" s="107" t="s">
        <v>11</v>
      </c>
      <c r="G5" s="112"/>
      <c r="H5" s="112"/>
      <c r="I5" s="112"/>
      <c r="J5" s="112"/>
      <c r="K5" s="112"/>
      <c r="L5" s="112"/>
      <c r="M5" s="112"/>
      <c r="N5" s="108"/>
      <c r="O5" s="109">
        <f>Instellingen!B5</f>
        <v>99</v>
      </c>
      <c r="P5" s="110"/>
      <c r="Q5" s="110"/>
      <c r="R5" s="110"/>
      <c r="S5" s="110"/>
      <c r="T5" s="110"/>
      <c r="U5" s="110"/>
      <c r="V5" s="111"/>
      <c r="W5" s="122"/>
      <c r="X5" s="123"/>
      <c r="Y5" s="123"/>
      <c r="Z5" s="123"/>
      <c r="AA5" s="123"/>
      <c r="AB5" s="123"/>
      <c r="AC5" s="123"/>
      <c r="AD5" s="123"/>
      <c r="AE5" s="123"/>
      <c r="AF5" s="123"/>
      <c r="AG5" s="123"/>
      <c r="AH5" s="123"/>
      <c r="AI5" s="123"/>
      <c r="AJ5" s="123"/>
      <c r="AK5" s="123"/>
      <c r="AL5" s="124"/>
      <c r="AM5" s="92"/>
      <c r="AN5" s="92"/>
      <c r="AO5" s="92"/>
      <c r="AP5" s="92"/>
      <c r="AQ5" s="92"/>
      <c r="AR5" s="92"/>
      <c r="AS5" s="92"/>
      <c r="AT5" s="92"/>
      <c r="AU5" s="92"/>
      <c r="AV5" s="92"/>
      <c r="AW5" s="92"/>
      <c r="AX5" s="92"/>
      <c r="AY5" s="92"/>
      <c r="AZ5" s="92"/>
      <c r="BA5" s="92"/>
      <c r="BB5" s="92"/>
      <c r="BC5" s="132" t="s">
        <v>12</v>
      </c>
      <c r="BD5" s="133"/>
      <c r="BE5" s="133"/>
      <c r="BF5" s="134"/>
      <c r="BG5" s="8">
        <v>2</v>
      </c>
      <c r="BH5" s="127"/>
      <c r="BI5" s="128"/>
    </row>
    <row r="6" spans="1:92" ht="12.75" customHeight="1" x14ac:dyDescent="0.25">
      <c r="A6" s="135"/>
      <c r="B6" s="136"/>
      <c r="C6" s="136"/>
      <c r="D6" s="136"/>
      <c r="E6" s="137"/>
      <c r="F6" s="36" t="s">
        <v>13</v>
      </c>
      <c r="G6" s="140" t="str">
        <f>Instellingen!B40</f>
        <v xml:space="preserve">Putten </v>
      </c>
      <c r="H6" s="141"/>
      <c r="I6" s="141"/>
      <c r="J6" s="141"/>
      <c r="K6" s="141"/>
      <c r="L6" s="141"/>
      <c r="M6" s="141"/>
      <c r="N6" s="142"/>
      <c r="O6" s="143" t="str">
        <f>Instellingen!B41</f>
        <v>Nijkerkerveen</v>
      </c>
      <c r="P6" s="144"/>
      <c r="Q6" s="144"/>
      <c r="R6" s="144"/>
      <c r="S6" s="144"/>
      <c r="T6" s="144"/>
      <c r="U6" s="144"/>
      <c r="V6" s="145"/>
      <c r="W6" s="140" t="str">
        <f>Instellingen!B42</f>
        <v>Hoevelaken</v>
      </c>
      <c r="X6" s="141"/>
      <c r="Y6" s="141"/>
      <c r="Z6" s="141"/>
      <c r="AA6" s="141"/>
      <c r="AB6" s="141"/>
      <c r="AC6" s="141"/>
      <c r="AD6" s="142"/>
      <c r="AE6" s="143" t="str">
        <f>Instellingen!B43</f>
        <v xml:space="preserve"> </v>
      </c>
      <c r="AF6" s="144"/>
      <c r="AG6" s="144"/>
      <c r="AH6" s="144"/>
      <c r="AI6" s="144"/>
      <c r="AJ6" s="144"/>
      <c r="AK6" s="144"/>
      <c r="AL6" s="145"/>
      <c r="AM6" s="140" t="str">
        <f>Instellingen!B44</f>
        <v xml:space="preserve"> </v>
      </c>
      <c r="AN6" s="141"/>
      <c r="AO6" s="141"/>
      <c r="AP6" s="141"/>
      <c r="AQ6" s="141"/>
      <c r="AR6" s="141"/>
      <c r="AS6" s="141"/>
      <c r="AT6" s="142"/>
      <c r="AU6" s="143" t="str">
        <f>Instellingen!B45</f>
        <v xml:space="preserve"> </v>
      </c>
      <c r="AV6" s="144"/>
      <c r="AW6" s="144"/>
      <c r="AX6" s="144"/>
      <c r="AY6" s="144"/>
      <c r="AZ6" s="144"/>
      <c r="BA6" s="144"/>
      <c r="BB6" s="145"/>
      <c r="BC6" s="146" t="s">
        <v>32</v>
      </c>
      <c r="BD6" s="147"/>
      <c r="BE6" s="108"/>
      <c r="BF6" s="34"/>
      <c r="BG6" s="20"/>
      <c r="BH6" s="127"/>
      <c r="BI6" s="128"/>
    </row>
    <row r="7" spans="1:92" ht="12.75" customHeight="1" x14ac:dyDescent="0.25">
      <c r="A7" s="138"/>
      <c r="B7" s="138"/>
      <c r="C7" s="138"/>
      <c r="D7" s="138"/>
      <c r="E7" s="139"/>
      <c r="F7" s="36" t="s">
        <v>14</v>
      </c>
      <c r="G7" s="148" t="str">
        <f>Instellingen!C40</f>
        <v>3 Mei</v>
      </c>
      <c r="H7" s="149"/>
      <c r="I7" s="149"/>
      <c r="J7" s="149"/>
      <c r="K7" s="149"/>
      <c r="L7" s="149"/>
      <c r="M7" s="149"/>
      <c r="N7" s="150"/>
      <c r="O7" s="151" t="str">
        <f>Instellingen!C41</f>
        <v>17 Mei</v>
      </c>
      <c r="P7" s="152"/>
      <c r="Q7" s="152"/>
      <c r="R7" s="152"/>
      <c r="S7" s="152"/>
      <c r="T7" s="152"/>
      <c r="U7" s="152"/>
      <c r="V7" s="153"/>
      <c r="W7" s="148" t="str">
        <f>Instellingen!C42</f>
        <v xml:space="preserve">7 Juni </v>
      </c>
      <c r="X7" s="149"/>
      <c r="Y7" s="149"/>
      <c r="Z7" s="149"/>
      <c r="AA7" s="149"/>
      <c r="AB7" s="149"/>
      <c r="AC7" s="149"/>
      <c r="AD7" s="150"/>
      <c r="AE7" s="154" t="str">
        <f>Instellingen!C43</f>
        <v xml:space="preserve"> </v>
      </c>
      <c r="AF7" s="155"/>
      <c r="AG7" s="155"/>
      <c r="AH7" s="155"/>
      <c r="AI7" s="155"/>
      <c r="AJ7" s="155"/>
      <c r="AK7" s="155"/>
      <c r="AL7" s="156"/>
      <c r="AM7" s="154" t="str">
        <f>Instellingen!C44</f>
        <v xml:space="preserve"> </v>
      </c>
      <c r="AN7" s="157"/>
      <c r="AO7" s="157"/>
      <c r="AP7" s="157"/>
      <c r="AQ7" s="157"/>
      <c r="AR7" s="157"/>
      <c r="AS7" s="157"/>
      <c r="AT7" s="158"/>
      <c r="AU7" s="154" t="str">
        <f>Instellingen!C45</f>
        <v xml:space="preserve"> </v>
      </c>
      <c r="AV7" s="157"/>
      <c r="AW7" s="157"/>
      <c r="AX7" s="157"/>
      <c r="AY7" s="157"/>
      <c r="AZ7" s="157"/>
      <c r="BA7" s="157"/>
      <c r="BB7" s="158"/>
      <c r="BC7" s="37" t="s">
        <v>34</v>
      </c>
      <c r="BD7" s="10" t="s">
        <v>35</v>
      </c>
      <c r="BE7" s="5" t="s">
        <v>36</v>
      </c>
      <c r="BF7" s="3"/>
      <c r="BG7" s="3"/>
      <c r="BH7" s="129"/>
      <c r="BI7" s="130"/>
    </row>
    <row r="8" spans="1:92" ht="25.5" customHeight="1" x14ac:dyDescent="0.25">
      <c r="A8" s="2" t="s">
        <v>18</v>
      </c>
      <c r="B8" s="2" t="s">
        <v>6</v>
      </c>
      <c r="C8" s="2" t="s">
        <v>0</v>
      </c>
      <c r="D8" s="2" t="s">
        <v>1</v>
      </c>
      <c r="E8" s="97" t="s">
        <v>71</v>
      </c>
      <c r="F8" s="36" t="s">
        <v>3</v>
      </c>
      <c r="G8" s="7" t="s">
        <v>73</v>
      </c>
      <c r="H8" s="66" t="s">
        <v>74</v>
      </c>
      <c r="I8" s="66"/>
      <c r="J8" s="86" t="s">
        <v>76</v>
      </c>
      <c r="K8" s="69" t="s">
        <v>99</v>
      </c>
      <c r="L8" s="69"/>
      <c r="M8" s="2" t="s">
        <v>4</v>
      </c>
      <c r="N8" s="2" t="s">
        <v>15</v>
      </c>
      <c r="O8" s="89" t="s">
        <v>73</v>
      </c>
      <c r="P8" s="78" t="s">
        <v>74</v>
      </c>
      <c r="Q8" s="78"/>
      <c r="R8" s="71" t="s">
        <v>76</v>
      </c>
      <c r="S8" s="78" t="s">
        <v>99</v>
      </c>
      <c r="T8" s="78"/>
      <c r="U8" s="2" t="s">
        <v>4</v>
      </c>
      <c r="V8" s="2" t="s">
        <v>15</v>
      </c>
      <c r="W8" s="89" t="s">
        <v>73</v>
      </c>
      <c r="X8" s="78" t="s">
        <v>74</v>
      </c>
      <c r="Y8" s="78"/>
      <c r="Z8" s="71" t="s">
        <v>76</v>
      </c>
      <c r="AA8" s="78" t="s">
        <v>99</v>
      </c>
      <c r="AB8" s="78"/>
      <c r="AC8" s="2" t="s">
        <v>4</v>
      </c>
      <c r="AD8" s="2" t="s">
        <v>15</v>
      </c>
      <c r="AE8" s="89" t="s">
        <v>73</v>
      </c>
      <c r="AF8" s="78" t="s">
        <v>74</v>
      </c>
      <c r="AG8" s="78" t="s">
        <v>75</v>
      </c>
      <c r="AH8" s="71" t="s">
        <v>76</v>
      </c>
      <c r="AI8" s="78" t="s">
        <v>77</v>
      </c>
      <c r="AJ8" s="78" t="s">
        <v>78</v>
      </c>
      <c r="AK8" s="2" t="s">
        <v>4</v>
      </c>
      <c r="AL8" s="2" t="s">
        <v>15</v>
      </c>
      <c r="AM8" s="89" t="s">
        <v>73</v>
      </c>
      <c r="AN8" s="78" t="s">
        <v>74</v>
      </c>
      <c r="AO8" s="78" t="s">
        <v>75</v>
      </c>
      <c r="AP8" s="71" t="s">
        <v>76</v>
      </c>
      <c r="AQ8" s="78" t="s">
        <v>77</v>
      </c>
      <c r="AR8" s="78" t="s">
        <v>78</v>
      </c>
      <c r="AS8" s="2" t="s">
        <v>4</v>
      </c>
      <c r="AT8" s="2" t="s">
        <v>15</v>
      </c>
      <c r="AU8" s="89" t="s">
        <v>73</v>
      </c>
      <c r="AV8" s="78" t="s">
        <v>74</v>
      </c>
      <c r="AW8" s="78" t="s">
        <v>75</v>
      </c>
      <c r="AX8" s="71" t="s">
        <v>76</v>
      </c>
      <c r="AY8" s="78" t="s">
        <v>77</v>
      </c>
      <c r="AZ8" s="78" t="s">
        <v>78</v>
      </c>
      <c r="BA8" s="2" t="s">
        <v>4</v>
      </c>
      <c r="BB8" s="2" t="s">
        <v>15</v>
      </c>
      <c r="BC8" s="38" t="s">
        <v>22</v>
      </c>
      <c r="BD8" s="23" t="s">
        <v>22</v>
      </c>
      <c r="BE8" s="64" t="s">
        <v>22</v>
      </c>
      <c r="BF8" s="22" t="s">
        <v>16</v>
      </c>
      <c r="BG8" s="22" t="s">
        <v>17</v>
      </c>
      <c r="BH8" s="7" t="s">
        <v>69</v>
      </c>
      <c r="BI8" s="2" t="s">
        <v>5</v>
      </c>
      <c r="BK8" s="72" t="s">
        <v>86</v>
      </c>
      <c r="BL8" s="72" t="s">
        <v>79</v>
      </c>
      <c r="BM8" s="72" t="s">
        <v>87</v>
      </c>
      <c r="BN8" s="72" t="s">
        <v>80</v>
      </c>
      <c r="BO8" s="72" t="s">
        <v>97</v>
      </c>
      <c r="BP8" s="72" t="s">
        <v>88</v>
      </c>
      <c r="BQ8" s="72" t="s">
        <v>81</v>
      </c>
      <c r="BR8" s="72" t="s">
        <v>89</v>
      </c>
      <c r="BS8" s="72" t="s">
        <v>101</v>
      </c>
      <c r="BT8" s="73" t="s">
        <v>96</v>
      </c>
      <c r="BU8" s="72" t="s">
        <v>90</v>
      </c>
      <c r="BV8" s="72" t="s">
        <v>82</v>
      </c>
      <c r="BW8" s="72" t="s">
        <v>91</v>
      </c>
      <c r="BX8" s="72" t="s">
        <v>83</v>
      </c>
      <c r="BY8" s="73" t="s">
        <v>95</v>
      </c>
      <c r="BZ8" s="72" t="s">
        <v>92</v>
      </c>
      <c r="CA8" s="72" t="s">
        <v>84</v>
      </c>
      <c r="CB8" s="72" t="s">
        <v>93</v>
      </c>
      <c r="CC8" s="73" t="s">
        <v>85</v>
      </c>
      <c r="CD8" s="73" t="s">
        <v>94</v>
      </c>
      <c r="CE8" s="73" t="s">
        <v>106</v>
      </c>
      <c r="CF8" s="73" t="s">
        <v>107</v>
      </c>
      <c r="CG8" s="73" t="s">
        <v>108</v>
      </c>
      <c r="CH8" s="73" t="s">
        <v>109</v>
      </c>
      <c r="CI8" s="73" t="s">
        <v>110</v>
      </c>
      <c r="CJ8" s="73" t="s">
        <v>111</v>
      </c>
      <c r="CK8" s="73" t="s">
        <v>112</v>
      </c>
      <c r="CL8" s="73" t="s">
        <v>113</v>
      </c>
      <c r="CM8" s="73" t="s">
        <v>114</v>
      </c>
      <c r="CN8" s="73" t="s">
        <v>115</v>
      </c>
    </row>
    <row r="9" spans="1:92" x14ac:dyDescent="0.25">
      <c r="B9" s="1" t="s">
        <v>373</v>
      </c>
      <c r="C9" s="101" t="s">
        <v>392</v>
      </c>
      <c r="D9" s="1" t="s">
        <v>389</v>
      </c>
      <c r="F9" s="1" t="s">
        <v>153</v>
      </c>
      <c r="G9" s="62">
        <v>21</v>
      </c>
      <c r="H9" s="67">
        <v>65.5</v>
      </c>
      <c r="M9" s="62">
        <v>19</v>
      </c>
      <c r="N9" s="62">
        <v>19</v>
      </c>
      <c r="O9" s="63">
        <v>0</v>
      </c>
      <c r="P9" s="70">
        <v>78</v>
      </c>
      <c r="R9" s="63">
        <v>0</v>
      </c>
      <c r="S9" s="70">
        <v>35.020000000000003</v>
      </c>
      <c r="U9" s="63">
        <v>1</v>
      </c>
      <c r="V9" s="63">
        <v>1</v>
      </c>
      <c r="BC9">
        <f t="shared" ref="BC9:BC40" si="0">N9+V9+AD9+AL9+AT9+BB9</f>
        <v>20</v>
      </c>
      <c r="BE9" s="24">
        <f t="shared" ref="BE9:BE40" si="1">BC9-BD9</f>
        <v>20</v>
      </c>
      <c r="BK9">
        <f t="shared" ref="BK9:BK40" si="2">IF(G9&gt;99,199,G9)</f>
        <v>21</v>
      </c>
      <c r="BL9">
        <f t="shared" ref="BL9:BL40" si="3">IF(H9="",0,H9)</f>
        <v>65.5</v>
      </c>
      <c r="BM9">
        <f t="shared" ref="BM9:BM40" si="4">IF(J9&gt;99,199,J9)</f>
        <v>0</v>
      </c>
      <c r="BN9">
        <f t="shared" ref="BN9:BN40" si="5">IF(K9="",0,K9)</f>
        <v>0</v>
      </c>
      <c r="BO9">
        <f t="shared" ref="BO9:BO40" si="6">BK9+BM9</f>
        <v>21</v>
      </c>
      <c r="BP9">
        <f t="shared" ref="BP9:BP40" si="7">IF(O9&gt;99,199,O9)</f>
        <v>0</v>
      </c>
      <c r="BQ9">
        <f t="shared" ref="BQ9:BQ40" si="8">IF(P9="",0,P9)</f>
        <v>78</v>
      </c>
      <c r="BR9">
        <f t="shared" ref="BR9:BR40" si="9">IF(R9&gt;99,199,R9)</f>
        <v>0</v>
      </c>
      <c r="BS9">
        <f t="shared" ref="BS9:BS40" si="10">IF(S9="",0,S9)</f>
        <v>35.020000000000003</v>
      </c>
      <c r="BT9">
        <f t="shared" ref="BT9:BT40" si="11">BP9+BR9</f>
        <v>0</v>
      </c>
      <c r="BU9">
        <f t="shared" ref="BU9:BU40" si="12">IF(W9&gt;99,199,W9)</f>
        <v>0</v>
      </c>
      <c r="BV9">
        <f t="shared" ref="BV9:BV40" si="13">IF(X9="",0,X9)</f>
        <v>0</v>
      </c>
      <c r="BW9">
        <f t="shared" ref="BW9:BW40" si="14">IF(Z9&gt;99,199,Z9)</f>
        <v>0</v>
      </c>
      <c r="BX9">
        <f t="shared" ref="BX9:BX40" si="15">IF(AA9="",0,AA9)</f>
        <v>0</v>
      </c>
      <c r="BY9">
        <f t="shared" ref="BY9:BY40" si="16">BU9+BW9</f>
        <v>0</v>
      </c>
      <c r="BZ9">
        <f t="shared" ref="BZ9:BZ40" si="17">IF(AE9&gt;99,199,AE9)</f>
        <v>0</v>
      </c>
      <c r="CA9">
        <f t="shared" ref="CA9:CA40" si="18">IF(AF9="",0,AF9)</f>
        <v>0</v>
      </c>
      <c r="CB9">
        <f t="shared" ref="CB9:CB40" si="19">IF(AH9&gt;99,199,AH9)</f>
        <v>0</v>
      </c>
      <c r="CC9">
        <f t="shared" ref="CC9:CC40" si="20">IF(AI9="",0,AI9)</f>
        <v>0</v>
      </c>
      <c r="CD9">
        <f t="shared" ref="CD9:CD40" si="21">BZ9+CB9</f>
        <v>0</v>
      </c>
      <c r="CE9">
        <f t="shared" ref="CE9:CE40" si="22">IF(AM9&gt;99,199,AM9)</f>
        <v>0</v>
      </c>
      <c r="CF9">
        <f t="shared" ref="CF9:CF40" si="23">IF(AN9="",0,AN9)</f>
        <v>0</v>
      </c>
      <c r="CG9">
        <f t="shared" ref="CG9:CG40" si="24">IF(AP9&gt;99,199,AP9)</f>
        <v>0</v>
      </c>
      <c r="CH9">
        <f t="shared" ref="CH9:CH40" si="25">IF(AQ9="",0,AQ9)</f>
        <v>0</v>
      </c>
      <c r="CI9">
        <f t="shared" ref="CI9:CI40" si="26">CE9+CG9</f>
        <v>0</v>
      </c>
      <c r="CJ9">
        <f t="shared" ref="CJ9:CJ40" si="27">IF(AU9&gt;99,199,AU9)</f>
        <v>0</v>
      </c>
      <c r="CK9">
        <f t="shared" ref="CK9:CK40" si="28">IF(AV9="",0,AV9)</f>
        <v>0</v>
      </c>
      <c r="CL9">
        <f t="shared" ref="CL9:CL40" si="29">IF(AX9&gt;99,199,AX9)</f>
        <v>0</v>
      </c>
      <c r="CM9">
        <f t="shared" ref="CM9:CM40" si="30">IF(AY9="",0,AY9)</f>
        <v>0</v>
      </c>
      <c r="CN9">
        <f t="shared" ref="CN9:CN40" si="31">CJ9+CL9</f>
        <v>0</v>
      </c>
    </row>
    <row r="10" spans="1:92" x14ac:dyDescent="0.25">
      <c r="B10" s="1" t="s">
        <v>359</v>
      </c>
      <c r="C10" s="101" t="s">
        <v>408</v>
      </c>
      <c r="D10" s="1" t="s">
        <v>375</v>
      </c>
      <c r="F10" s="1" t="s">
        <v>174</v>
      </c>
      <c r="G10" s="62">
        <v>0</v>
      </c>
      <c r="H10" s="67">
        <v>77.5</v>
      </c>
      <c r="J10" s="87">
        <v>0</v>
      </c>
      <c r="K10" s="68" t="s">
        <v>410</v>
      </c>
      <c r="M10" s="62">
        <v>1</v>
      </c>
      <c r="N10" s="62">
        <v>1</v>
      </c>
      <c r="O10" s="63">
        <v>0</v>
      </c>
      <c r="P10" s="70">
        <v>75.5</v>
      </c>
      <c r="R10" s="63">
        <v>0</v>
      </c>
      <c r="S10" s="70">
        <v>36.039000000000001</v>
      </c>
      <c r="U10" s="63">
        <v>2</v>
      </c>
      <c r="V10" s="63">
        <v>2</v>
      </c>
      <c r="BC10">
        <f t="shared" si="0"/>
        <v>3</v>
      </c>
      <c r="BE10" s="24">
        <f t="shared" si="1"/>
        <v>3</v>
      </c>
      <c r="BK10">
        <f t="shared" si="2"/>
        <v>0</v>
      </c>
      <c r="BL10">
        <f t="shared" si="3"/>
        <v>77.5</v>
      </c>
      <c r="BM10">
        <f t="shared" si="4"/>
        <v>0</v>
      </c>
      <c r="BN10" t="str">
        <f t="shared" si="5"/>
        <v>33.29</v>
      </c>
      <c r="BO10">
        <f t="shared" si="6"/>
        <v>0</v>
      </c>
      <c r="BP10">
        <f t="shared" si="7"/>
        <v>0</v>
      </c>
      <c r="BQ10">
        <f t="shared" si="8"/>
        <v>75.5</v>
      </c>
      <c r="BR10">
        <f t="shared" si="9"/>
        <v>0</v>
      </c>
      <c r="BS10">
        <f t="shared" si="10"/>
        <v>36.039000000000001</v>
      </c>
      <c r="BT10">
        <f t="shared" si="11"/>
        <v>0</v>
      </c>
      <c r="BU10">
        <f t="shared" si="12"/>
        <v>0</v>
      </c>
      <c r="BV10">
        <f t="shared" si="13"/>
        <v>0</v>
      </c>
      <c r="BW10">
        <f t="shared" si="14"/>
        <v>0</v>
      </c>
      <c r="BX10">
        <f t="shared" si="15"/>
        <v>0</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B11" s="101" t="s">
        <v>447</v>
      </c>
      <c r="C11" s="101" t="s">
        <v>445</v>
      </c>
      <c r="D11" s="101" t="s">
        <v>446</v>
      </c>
      <c r="F11" s="101" t="s">
        <v>448</v>
      </c>
      <c r="M11" s="62">
        <v>99</v>
      </c>
      <c r="N11" s="62">
        <v>99</v>
      </c>
      <c r="O11" s="63">
        <v>0</v>
      </c>
      <c r="P11" s="70">
        <v>80</v>
      </c>
      <c r="R11" s="63">
        <v>4</v>
      </c>
      <c r="S11" s="70">
        <v>40.03</v>
      </c>
      <c r="U11" s="63">
        <v>3</v>
      </c>
      <c r="V11" s="63">
        <v>3</v>
      </c>
      <c r="BC11">
        <f t="shared" si="0"/>
        <v>102</v>
      </c>
      <c r="BE11" s="24">
        <f t="shared" si="1"/>
        <v>102</v>
      </c>
      <c r="BH11" s="1" t="s">
        <v>304</v>
      </c>
      <c r="BI11" s="101" t="s">
        <v>127</v>
      </c>
      <c r="BK11">
        <f t="shared" si="2"/>
        <v>0</v>
      </c>
      <c r="BL11">
        <f t="shared" si="3"/>
        <v>0</v>
      </c>
      <c r="BM11">
        <f t="shared" si="4"/>
        <v>0</v>
      </c>
      <c r="BN11">
        <f t="shared" si="5"/>
        <v>0</v>
      </c>
      <c r="BO11">
        <f t="shared" si="6"/>
        <v>0</v>
      </c>
      <c r="BP11">
        <f t="shared" si="7"/>
        <v>0</v>
      </c>
      <c r="BQ11">
        <f t="shared" si="8"/>
        <v>80</v>
      </c>
      <c r="BR11">
        <f t="shared" si="9"/>
        <v>4</v>
      </c>
      <c r="BS11">
        <f t="shared" si="10"/>
        <v>40.03</v>
      </c>
      <c r="BT11">
        <f t="shared" si="11"/>
        <v>4</v>
      </c>
      <c r="BU11">
        <f t="shared" si="12"/>
        <v>0</v>
      </c>
      <c r="BV11">
        <f t="shared" si="13"/>
        <v>0</v>
      </c>
      <c r="BW11">
        <f t="shared" si="14"/>
        <v>0</v>
      </c>
      <c r="BX11">
        <f t="shared" si="15"/>
        <v>0</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B12" s="1" t="s">
        <v>192</v>
      </c>
      <c r="C12" s="101" t="s">
        <v>281</v>
      </c>
      <c r="D12" s="101" t="s">
        <v>193</v>
      </c>
      <c r="F12" s="101" t="s">
        <v>177</v>
      </c>
      <c r="M12" s="62">
        <v>99</v>
      </c>
      <c r="N12" s="62">
        <v>99</v>
      </c>
      <c r="O12" s="63">
        <v>0</v>
      </c>
      <c r="P12" s="70">
        <v>74</v>
      </c>
      <c r="R12" s="63">
        <v>0</v>
      </c>
      <c r="S12" s="70">
        <v>38</v>
      </c>
      <c r="U12" s="63">
        <v>4</v>
      </c>
      <c r="V12" s="63">
        <v>4</v>
      </c>
      <c r="BC12">
        <f t="shared" si="0"/>
        <v>103</v>
      </c>
      <c r="BE12" s="24">
        <f t="shared" si="1"/>
        <v>103</v>
      </c>
      <c r="BH12" s="1" t="s">
        <v>304</v>
      </c>
      <c r="BI12" s="101" t="s">
        <v>127</v>
      </c>
      <c r="BK12">
        <f t="shared" si="2"/>
        <v>0</v>
      </c>
      <c r="BL12">
        <f t="shared" si="3"/>
        <v>0</v>
      </c>
      <c r="BM12">
        <f t="shared" si="4"/>
        <v>0</v>
      </c>
      <c r="BN12">
        <f t="shared" si="5"/>
        <v>0</v>
      </c>
      <c r="BO12">
        <f t="shared" si="6"/>
        <v>0</v>
      </c>
      <c r="BP12">
        <f t="shared" si="7"/>
        <v>0</v>
      </c>
      <c r="BQ12">
        <f t="shared" si="8"/>
        <v>74</v>
      </c>
      <c r="BR12">
        <f t="shared" si="9"/>
        <v>0</v>
      </c>
      <c r="BS12">
        <f t="shared" si="10"/>
        <v>38</v>
      </c>
      <c r="BT12">
        <f t="shared" si="11"/>
        <v>0</v>
      </c>
      <c r="BU12">
        <f t="shared" si="12"/>
        <v>0</v>
      </c>
      <c r="BV12">
        <f t="shared" si="13"/>
        <v>0</v>
      </c>
      <c r="BW12">
        <f t="shared" si="14"/>
        <v>0</v>
      </c>
      <c r="BX12">
        <f t="shared" si="15"/>
        <v>0</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B13" s="1" t="s">
        <v>374</v>
      </c>
      <c r="C13" s="101" t="s">
        <v>391</v>
      </c>
      <c r="D13" s="1" t="s">
        <v>390</v>
      </c>
      <c r="F13" s="1" t="s">
        <v>164</v>
      </c>
      <c r="G13" s="62" t="s">
        <v>409</v>
      </c>
      <c r="M13" s="62">
        <v>90</v>
      </c>
      <c r="N13" s="62">
        <v>90</v>
      </c>
      <c r="O13" s="63">
        <v>0</v>
      </c>
      <c r="P13" s="70">
        <v>71</v>
      </c>
      <c r="R13" s="63">
        <v>0</v>
      </c>
      <c r="S13" s="70">
        <v>38.340000000000003</v>
      </c>
      <c r="U13" s="63">
        <v>5</v>
      </c>
      <c r="V13" s="63">
        <v>5</v>
      </c>
      <c r="BC13">
        <f t="shared" si="0"/>
        <v>95</v>
      </c>
      <c r="BE13" s="24">
        <f t="shared" si="1"/>
        <v>95</v>
      </c>
      <c r="BK13">
        <f t="shared" si="2"/>
        <v>199</v>
      </c>
      <c r="BL13">
        <f t="shared" si="3"/>
        <v>0</v>
      </c>
      <c r="BM13">
        <f t="shared" si="4"/>
        <v>0</v>
      </c>
      <c r="BN13">
        <f t="shared" si="5"/>
        <v>0</v>
      </c>
      <c r="BO13">
        <f t="shared" si="6"/>
        <v>199</v>
      </c>
      <c r="BP13">
        <f t="shared" si="7"/>
        <v>0</v>
      </c>
      <c r="BQ13">
        <f t="shared" si="8"/>
        <v>71</v>
      </c>
      <c r="BR13">
        <f t="shared" si="9"/>
        <v>0</v>
      </c>
      <c r="BS13">
        <f t="shared" si="10"/>
        <v>38.340000000000003</v>
      </c>
      <c r="BT13">
        <f t="shared" si="11"/>
        <v>0</v>
      </c>
      <c r="BU13">
        <f t="shared" si="12"/>
        <v>0</v>
      </c>
      <c r="BV13">
        <f t="shared" si="13"/>
        <v>0</v>
      </c>
      <c r="BW13">
        <f t="shared" si="14"/>
        <v>0</v>
      </c>
      <c r="BX13">
        <f t="shared" si="15"/>
        <v>0</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B14" s="101" t="s">
        <v>451</v>
      </c>
      <c r="C14" s="101" t="s">
        <v>449</v>
      </c>
      <c r="D14" s="101" t="s">
        <v>450</v>
      </c>
      <c r="F14" s="101" t="s">
        <v>177</v>
      </c>
      <c r="M14" s="62">
        <v>99</v>
      </c>
      <c r="N14" s="62">
        <v>99</v>
      </c>
      <c r="O14" s="63">
        <v>0</v>
      </c>
      <c r="P14" s="70">
        <v>65.5</v>
      </c>
      <c r="R14" s="63">
        <v>0</v>
      </c>
      <c r="S14" s="70">
        <v>40.880000000000003</v>
      </c>
      <c r="U14" s="63">
        <v>6</v>
      </c>
      <c r="V14" s="63">
        <v>6</v>
      </c>
      <c r="BC14">
        <f t="shared" si="0"/>
        <v>105</v>
      </c>
      <c r="BE14" s="24">
        <f t="shared" si="1"/>
        <v>105</v>
      </c>
      <c r="BK14">
        <f t="shared" si="2"/>
        <v>0</v>
      </c>
      <c r="BL14">
        <f t="shared" si="3"/>
        <v>0</v>
      </c>
      <c r="BM14">
        <f t="shared" si="4"/>
        <v>0</v>
      </c>
      <c r="BN14">
        <f t="shared" si="5"/>
        <v>0</v>
      </c>
      <c r="BO14">
        <f t="shared" si="6"/>
        <v>0</v>
      </c>
      <c r="BP14">
        <f t="shared" si="7"/>
        <v>0</v>
      </c>
      <c r="BQ14">
        <f t="shared" si="8"/>
        <v>65.5</v>
      </c>
      <c r="BR14">
        <f t="shared" si="9"/>
        <v>0</v>
      </c>
      <c r="BS14">
        <f t="shared" si="10"/>
        <v>40.880000000000003</v>
      </c>
      <c r="BT14">
        <f t="shared" si="11"/>
        <v>0</v>
      </c>
      <c r="BU14">
        <f t="shared" si="12"/>
        <v>0</v>
      </c>
      <c r="BV14">
        <f t="shared" si="13"/>
        <v>0</v>
      </c>
      <c r="BW14">
        <f t="shared" si="14"/>
        <v>0</v>
      </c>
      <c r="BX14">
        <f t="shared" si="15"/>
        <v>0</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B15" s="1" t="s">
        <v>454</v>
      </c>
      <c r="C15" s="101" t="s">
        <v>453</v>
      </c>
      <c r="D15" s="1" t="s">
        <v>452</v>
      </c>
      <c r="F15" s="101" t="s">
        <v>177</v>
      </c>
      <c r="M15" s="62">
        <v>99</v>
      </c>
      <c r="N15" s="62">
        <v>99</v>
      </c>
      <c r="O15" s="63">
        <v>0</v>
      </c>
      <c r="P15" s="70">
        <v>70</v>
      </c>
      <c r="R15" s="63">
        <v>4</v>
      </c>
      <c r="S15" s="70">
        <v>40.68</v>
      </c>
      <c r="U15" s="63">
        <v>7</v>
      </c>
      <c r="V15" s="63">
        <v>7</v>
      </c>
      <c r="BC15">
        <f t="shared" si="0"/>
        <v>106</v>
      </c>
      <c r="BE15" s="24">
        <f t="shared" si="1"/>
        <v>106</v>
      </c>
      <c r="BI15" s="101"/>
      <c r="BK15">
        <f t="shared" si="2"/>
        <v>0</v>
      </c>
      <c r="BL15">
        <f t="shared" si="3"/>
        <v>0</v>
      </c>
      <c r="BM15">
        <f t="shared" si="4"/>
        <v>0</v>
      </c>
      <c r="BN15">
        <f t="shared" si="5"/>
        <v>0</v>
      </c>
      <c r="BO15">
        <f t="shared" si="6"/>
        <v>0</v>
      </c>
      <c r="BP15">
        <f t="shared" si="7"/>
        <v>0</v>
      </c>
      <c r="BQ15">
        <f t="shared" si="8"/>
        <v>70</v>
      </c>
      <c r="BR15">
        <f t="shared" si="9"/>
        <v>4</v>
      </c>
      <c r="BS15">
        <f t="shared" si="10"/>
        <v>40.68</v>
      </c>
      <c r="BT15">
        <f t="shared" si="11"/>
        <v>4</v>
      </c>
      <c r="BU15">
        <f t="shared" si="12"/>
        <v>0</v>
      </c>
      <c r="BV15">
        <f t="shared" si="13"/>
        <v>0</v>
      </c>
      <c r="BW15">
        <f t="shared" si="14"/>
        <v>0</v>
      </c>
      <c r="BX15">
        <f t="shared" si="15"/>
        <v>0</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row r="16" spans="1:92" x14ac:dyDescent="0.25">
      <c r="B16" s="1" t="s">
        <v>340</v>
      </c>
      <c r="C16" s="101" t="s">
        <v>406</v>
      </c>
      <c r="D16" s="1" t="s">
        <v>350</v>
      </c>
      <c r="F16" s="1" t="s">
        <v>167</v>
      </c>
      <c r="G16" s="62">
        <v>0</v>
      </c>
      <c r="H16" s="67">
        <v>75</v>
      </c>
      <c r="J16" s="87">
        <v>0</v>
      </c>
      <c r="K16" s="68" t="s">
        <v>412</v>
      </c>
      <c r="M16" s="62">
        <v>3</v>
      </c>
      <c r="N16" s="62">
        <v>3</v>
      </c>
      <c r="O16" s="63">
        <v>0</v>
      </c>
      <c r="P16" s="70">
        <v>68</v>
      </c>
      <c r="R16" s="63">
        <v>4</v>
      </c>
      <c r="S16" s="70">
        <v>40.380000000000003</v>
      </c>
      <c r="U16" s="63">
        <v>8</v>
      </c>
      <c r="V16" s="63">
        <v>8</v>
      </c>
      <c r="BC16">
        <f t="shared" si="0"/>
        <v>11</v>
      </c>
      <c r="BE16" s="24">
        <f t="shared" si="1"/>
        <v>11</v>
      </c>
      <c r="BK16">
        <f t="shared" si="2"/>
        <v>0</v>
      </c>
      <c r="BL16">
        <f t="shared" si="3"/>
        <v>75</v>
      </c>
      <c r="BM16">
        <f t="shared" si="4"/>
        <v>0</v>
      </c>
      <c r="BN16" t="str">
        <f t="shared" si="5"/>
        <v>39.77</v>
      </c>
      <c r="BO16">
        <f t="shared" si="6"/>
        <v>0</v>
      </c>
      <c r="BP16">
        <f t="shared" si="7"/>
        <v>0</v>
      </c>
      <c r="BQ16">
        <f t="shared" si="8"/>
        <v>68</v>
      </c>
      <c r="BR16">
        <f t="shared" si="9"/>
        <v>4</v>
      </c>
      <c r="BS16">
        <f t="shared" si="10"/>
        <v>40.380000000000003</v>
      </c>
      <c r="BT16">
        <f t="shared" si="11"/>
        <v>4</v>
      </c>
      <c r="BU16">
        <f t="shared" si="12"/>
        <v>0</v>
      </c>
      <c r="BV16">
        <f t="shared" si="13"/>
        <v>0</v>
      </c>
      <c r="BW16">
        <f t="shared" si="14"/>
        <v>0</v>
      </c>
      <c r="BX16">
        <f t="shared" si="15"/>
        <v>0</v>
      </c>
      <c r="BY16">
        <f t="shared" si="16"/>
        <v>0</v>
      </c>
      <c r="BZ16">
        <f t="shared" si="17"/>
        <v>0</v>
      </c>
      <c r="CA16">
        <f t="shared" si="18"/>
        <v>0</v>
      </c>
      <c r="CB16">
        <f t="shared" si="19"/>
        <v>0</v>
      </c>
      <c r="CC16">
        <f t="shared" si="20"/>
        <v>0</v>
      </c>
      <c r="CD16">
        <f t="shared" si="21"/>
        <v>0</v>
      </c>
      <c r="CE16">
        <f t="shared" si="22"/>
        <v>0</v>
      </c>
      <c r="CF16">
        <f t="shared" si="23"/>
        <v>0</v>
      </c>
      <c r="CG16">
        <f t="shared" si="24"/>
        <v>0</v>
      </c>
      <c r="CH16">
        <f t="shared" si="25"/>
        <v>0</v>
      </c>
      <c r="CI16">
        <f t="shared" si="26"/>
        <v>0</v>
      </c>
      <c r="CJ16">
        <f t="shared" si="27"/>
        <v>0</v>
      </c>
      <c r="CK16">
        <f t="shared" si="28"/>
        <v>0</v>
      </c>
      <c r="CL16">
        <f t="shared" si="29"/>
        <v>0</v>
      </c>
      <c r="CM16">
        <f t="shared" si="30"/>
        <v>0</v>
      </c>
      <c r="CN16">
        <f t="shared" si="31"/>
        <v>0</v>
      </c>
    </row>
    <row r="17" spans="2:92" x14ac:dyDescent="0.25">
      <c r="B17" s="1" t="s">
        <v>457</v>
      </c>
      <c r="C17" s="101" t="s">
        <v>456</v>
      </c>
      <c r="D17" s="1" t="s">
        <v>455</v>
      </c>
      <c r="F17" s="1" t="s">
        <v>458</v>
      </c>
      <c r="M17" s="62">
        <v>99</v>
      </c>
      <c r="N17" s="62">
        <v>99</v>
      </c>
      <c r="O17" s="63">
        <v>1</v>
      </c>
      <c r="P17" s="70">
        <v>70.5</v>
      </c>
      <c r="U17" s="63">
        <v>9</v>
      </c>
      <c r="V17" s="63">
        <v>9</v>
      </c>
      <c r="BC17">
        <f t="shared" si="0"/>
        <v>108</v>
      </c>
      <c r="BE17" s="24">
        <f t="shared" si="1"/>
        <v>108</v>
      </c>
      <c r="BK17">
        <f t="shared" si="2"/>
        <v>0</v>
      </c>
      <c r="BL17">
        <f t="shared" si="3"/>
        <v>0</v>
      </c>
      <c r="BM17">
        <f t="shared" si="4"/>
        <v>0</v>
      </c>
      <c r="BN17">
        <f t="shared" si="5"/>
        <v>0</v>
      </c>
      <c r="BO17">
        <f t="shared" si="6"/>
        <v>0</v>
      </c>
      <c r="BP17">
        <f t="shared" si="7"/>
        <v>1</v>
      </c>
      <c r="BQ17">
        <f t="shared" si="8"/>
        <v>70.5</v>
      </c>
      <c r="BR17">
        <f t="shared" si="9"/>
        <v>0</v>
      </c>
      <c r="BS17">
        <f t="shared" si="10"/>
        <v>0</v>
      </c>
      <c r="BT17">
        <f t="shared" si="11"/>
        <v>1</v>
      </c>
      <c r="BU17">
        <f t="shared" si="12"/>
        <v>0</v>
      </c>
      <c r="BV17">
        <f t="shared" si="13"/>
        <v>0</v>
      </c>
      <c r="BW17">
        <f t="shared" si="14"/>
        <v>0</v>
      </c>
      <c r="BX17">
        <f t="shared" si="15"/>
        <v>0</v>
      </c>
      <c r="BY17">
        <f t="shared" si="16"/>
        <v>0</v>
      </c>
      <c r="BZ17">
        <f t="shared" si="17"/>
        <v>0</v>
      </c>
      <c r="CA17">
        <f t="shared" si="18"/>
        <v>0</v>
      </c>
      <c r="CB17">
        <f t="shared" si="19"/>
        <v>0</v>
      </c>
      <c r="CC17">
        <f t="shared" si="20"/>
        <v>0</v>
      </c>
      <c r="CD17">
        <f t="shared" si="21"/>
        <v>0</v>
      </c>
      <c r="CE17">
        <f t="shared" si="22"/>
        <v>0</v>
      </c>
      <c r="CF17">
        <f t="shared" si="23"/>
        <v>0</v>
      </c>
      <c r="CG17">
        <f t="shared" si="24"/>
        <v>0</v>
      </c>
      <c r="CH17">
        <f t="shared" si="25"/>
        <v>0</v>
      </c>
      <c r="CI17">
        <f t="shared" si="26"/>
        <v>0</v>
      </c>
      <c r="CJ17">
        <f t="shared" si="27"/>
        <v>0</v>
      </c>
      <c r="CK17">
        <f t="shared" si="28"/>
        <v>0</v>
      </c>
      <c r="CL17">
        <f t="shared" si="29"/>
        <v>0</v>
      </c>
      <c r="CM17">
        <f t="shared" si="30"/>
        <v>0</v>
      </c>
      <c r="CN17">
        <f t="shared" si="31"/>
        <v>0</v>
      </c>
    </row>
    <row r="18" spans="2:92" x14ac:dyDescent="0.25">
      <c r="B18" s="1" t="s">
        <v>361</v>
      </c>
      <c r="C18" s="101" t="s">
        <v>405</v>
      </c>
      <c r="D18" s="1" t="s">
        <v>377</v>
      </c>
      <c r="F18" s="1" t="s">
        <v>156</v>
      </c>
      <c r="G18" s="62">
        <v>0</v>
      </c>
      <c r="H18" s="67">
        <v>72.5</v>
      </c>
      <c r="J18" s="87">
        <v>0</v>
      </c>
      <c r="K18" s="68" t="s">
        <v>413</v>
      </c>
      <c r="M18" s="62">
        <v>4</v>
      </c>
      <c r="N18" s="62">
        <v>4</v>
      </c>
      <c r="O18" s="63">
        <v>4</v>
      </c>
      <c r="P18" s="70">
        <v>80</v>
      </c>
      <c r="U18" s="63">
        <v>10</v>
      </c>
      <c r="V18" s="63">
        <v>10</v>
      </c>
      <c r="BC18">
        <f t="shared" si="0"/>
        <v>14</v>
      </c>
      <c r="BE18" s="24">
        <f t="shared" si="1"/>
        <v>14</v>
      </c>
      <c r="BK18">
        <f t="shared" si="2"/>
        <v>0</v>
      </c>
      <c r="BL18">
        <f t="shared" si="3"/>
        <v>72.5</v>
      </c>
      <c r="BM18">
        <f t="shared" si="4"/>
        <v>0</v>
      </c>
      <c r="BN18" t="str">
        <f t="shared" si="5"/>
        <v>35.90</v>
      </c>
      <c r="BO18">
        <f t="shared" si="6"/>
        <v>0</v>
      </c>
      <c r="BP18">
        <f t="shared" si="7"/>
        <v>4</v>
      </c>
      <c r="BQ18">
        <f t="shared" si="8"/>
        <v>80</v>
      </c>
      <c r="BR18">
        <f t="shared" si="9"/>
        <v>0</v>
      </c>
      <c r="BS18">
        <f t="shared" si="10"/>
        <v>0</v>
      </c>
      <c r="BT18">
        <f t="shared" si="11"/>
        <v>4</v>
      </c>
      <c r="BU18">
        <f t="shared" si="12"/>
        <v>0</v>
      </c>
      <c r="BV18">
        <f t="shared" si="13"/>
        <v>0</v>
      </c>
      <c r="BW18">
        <f t="shared" si="14"/>
        <v>0</v>
      </c>
      <c r="BX18">
        <f t="shared" si="15"/>
        <v>0</v>
      </c>
      <c r="BY18">
        <f t="shared" si="16"/>
        <v>0</v>
      </c>
      <c r="BZ18">
        <f t="shared" si="17"/>
        <v>0</v>
      </c>
      <c r="CA18">
        <f t="shared" si="18"/>
        <v>0</v>
      </c>
      <c r="CB18">
        <f t="shared" si="19"/>
        <v>0</v>
      </c>
      <c r="CC18">
        <f t="shared" si="20"/>
        <v>0</v>
      </c>
      <c r="CD18">
        <f t="shared" si="21"/>
        <v>0</v>
      </c>
      <c r="CE18">
        <f t="shared" si="22"/>
        <v>0</v>
      </c>
      <c r="CF18">
        <f t="shared" si="23"/>
        <v>0</v>
      </c>
      <c r="CG18">
        <f t="shared" si="24"/>
        <v>0</v>
      </c>
      <c r="CH18">
        <f t="shared" si="25"/>
        <v>0</v>
      </c>
      <c r="CI18">
        <f t="shared" si="26"/>
        <v>0</v>
      </c>
      <c r="CJ18">
        <f t="shared" si="27"/>
        <v>0</v>
      </c>
      <c r="CK18">
        <f t="shared" si="28"/>
        <v>0</v>
      </c>
      <c r="CL18">
        <f t="shared" si="29"/>
        <v>0</v>
      </c>
      <c r="CM18">
        <f t="shared" si="30"/>
        <v>0</v>
      </c>
      <c r="CN18">
        <f t="shared" si="31"/>
        <v>0</v>
      </c>
    </row>
    <row r="19" spans="2:92" x14ac:dyDescent="0.25">
      <c r="B19" s="1" t="s">
        <v>367</v>
      </c>
      <c r="C19" s="101" t="s">
        <v>398</v>
      </c>
      <c r="D19" s="1" t="s">
        <v>383</v>
      </c>
      <c r="F19" s="1" t="s">
        <v>153</v>
      </c>
      <c r="G19" s="62">
        <v>4</v>
      </c>
      <c r="H19" s="67">
        <v>80</v>
      </c>
      <c r="M19" s="62">
        <v>12</v>
      </c>
      <c r="N19" s="62">
        <v>12</v>
      </c>
      <c r="O19" s="63">
        <v>4</v>
      </c>
      <c r="P19" s="70">
        <v>78</v>
      </c>
      <c r="U19" s="63">
        <v>11</v>
      </c>
      <c r="V19" s="63">
        <v>11</v>
      </c>
      <c r="BC19">
        <f t="shared" si="0"/>
        <v>23</v>
      </c>
      <c r="BE19" s="24">
        <f t="shared" si="1"/>
        <v>23</v>
      </c>
      <c r="BK19">
        <f t="shared" si="2"/>
        <v>4</v>
      </c>
      <c r="BL19">
        <f t="shared" si="3"/>
        <v>80</v>
      </c>
      <c r="BM19">
        <f t="shared" si="4"/>
        <v>0</v>
      </c>
      <c r="BN19">
        <f t="shared" si="5"/>
        <v>0</v>
      </c>
      <c r="BO19">
        <f t="shared" si="6"/>
        <v>4</v>
      </c>
      <c r="BP19">
        <f t="shared" si="7"/>
        <v>4</v>
      </c>
      <c r="BQ19">
        <f t="shared" si="8"/>
        <v>78</v>
      </c>
      <c r="BR19">
        <f t="shared" si="9"/>
        <v>0</v>
      </c>
      <c r="BS19">
        <f t="shared" si="10"/>
        <v>0</v>
      </c>
      <c r="BT19">
        <f t="shared" si="11"/>
        <v>4</v>
      </c>
      <c r="BU19">
        <f t="shared" si="12"/>
        <v>0</v>
      </c>
      <c r="BV19">
        <f t="shared" si="13"/>
        <v>0</v>
      </c>
      <c r="BW19">
        <f t="shared" si="14"/>
        <v>0</v>
      </c>
      <c r="BX19">
        <f t="shared" si="15"/>
        <v>0</v>
      </c>
      <c r="BY19">
        <f t="shared" si="16"/>
        <v>0</v>
      </c>
      <c r="BZ19">
        <f t="shared" si="17"/>
        <v>0</v>
      </c>
      <c r="CA19">
        <f t="shared" si="18"/>
        <v>0</v>
      </c>
      <c r="CB19">
        <f t="shared" si="19"/>
        <v>0</v>
      </c>
      <c r="CC19">
        <f t="shared" si="20"/>
        <v>0</v>
      </c>
      <c r="CD19">
        <f t="shared" si="21"/>
        <v>0</v>
      </c>
      <c r="CE19">
        <f t="shared" si="22"/>
        <v>0</v>
      </c>
      <c r="CF19">
        <f t="shared" si="23"/>
        <v>0</v>
      </c>
      <c r="CG19">
        <f t="shared" si="24"/>
        <v>0</v>
      </c>
      <c r="CH19">
        <f t="shared" si="25"/>
        <v>0</v>
      </c>
      <c r="CI19">
        <f t="shared" si="26"/>
        <v>0</v>
      </c>
      <c r="CJ19">
        <f t="shared" si="27"/>
        <v>0</v>
      </c>
      <c r="CK19">
        <f t="shared" si="28"/>
        <v>0</v>
      </c>
      <c r="CL19">
        <f t="shared" si="29"/>
        <v>0</v>
      </c>
      <c r="CM19">
        <f t="shared" si="30"/>
        <v>0</v>
      </c>
      <c r="CN19">
        <f t="shared" si="31"/>
        <v>0</v>
      </c>
    </row>
    <row r="20" spans="2:92" x14ac:dyDescent="0.25">
      <c r="B20" s="1" t="s">
        <v>337</v>
      </c>
      <c r="C20" s="101" t="s">
        <v>404</v>
      </c>
      <c r="D20" s="1" t="s">
        <v>347</v>
      </c>
      <c r="F20" s="1" t="s">
        <v>177</v>
      </c>
      <c r="G20" s="62">
        <v>0</v>
      </c>
      <c r="H20" s="67">
        <v>78</v>
      </c>
      <c r="J20" s="87">
        <v>4</v>
      </c>
      <c r="K20" s="68" t="s">
        <v>414</v>
      </c>
      <c r="M20" s="62">
        <v>5</v>
      </c>
      <c r="N20" s="62">
        <v>5</v>
      </c>
      <c r="O20" s="63">
        <v>4</v>
      </c>
      <c r="P20" s="70">
        <v>75</v>
      </c>
      <c r="U20" s="63">
        <v>12</v>
      </c>
      <c r="V20" s="63">
        <v>12</v>
      </c>
      <c r="BC20">
        <f t="shared" si="0"/>
        <v>17</v>
      </c>
      <c r="BE20" s="24">
        <f t="shared" si="1"/>
        <v>17</v>
      </c>
      <c r="BK20">
        <f t="shared" si="2"/>
        <v>0</v>
      </c>
      <c r="BL20">
        <f t="shared" si="3"/>
        <v>78</v>
      </c>
      <c r="BM20">
        <f t="shared" si="4"/>
        <v>4</v>
      </c>
      <c r="BN20" t="str">
        <f t="shared" si="5"/>
        <v>40.87</v>
      </c>
      <c r="BO20">
        <f t="shared" si="6"/>
        <v>4</v>
      </c>
      <c r="BP20">
        <f t="shared" si="7"/>
        <v>4</v>
      </c>
      <c r="BQ20">
        <f t="shared" si="8"/>
        <v>75</v>
      </c>
      <c r="BR20">
        <f t="shared" si="9"/>
        <v>0</v>
      </c>
      <c r="BS20">
        <f t="shared" si="10"/>
        <v>0</v>
      </c>
      <c r="BT20">
        <f t="shared" si="11"/>
        <v>4</v>
      </c>
      <c r="BU20">
        <f t="shared" si="12"/>
        <v>0</v>
      </c>
      <c r="BV20">
        <f t="shared" si="13"/>
        <v>0</v>
      </c>
      <c r="BW20">
        <f t="shared" si="14"/>
        <v>0</v>
      </c>
      <c r="BX20">
        <f t="shared" si="15"/>
        <v>0</v>
      </c>
      <c r="BY20">
        <f t="shared" si="16"/>
        <v>0</v>
      </c>
      <c r="BZ20">
        <f t="shared" si="17"/>
        <v>0</v>
      </c>
      <c r="CA20">
        <f t="shared" si="18"/>
        <v>0</v>
      </c>
      <c r="CB20">
        <f t="shared" si="19"/>
        <v>0</v>
      </c>
      <c r="CC20">
        <f t="shared" si="20"/>
        <v>0</v>
      </c>
      <c r="CD20">
        <f t="shared" si="21"/>
        <v>0</v>
      </c>
      <c r="CE20">
        <f t="shared" si="22"/>
        <v>0</v>
      </c>
      <c r="CF20">
        <f t="shared" si="23"/>
        <v>0</v>
      </c>
      <c r="CG20">
        <f t="shared" si="24"/>
        <v>0</v>
      </c>
      <c r="CH20">
        <f t="shared" si="25"/>
        <v>0</v>
      </c>
      <c r="CI20">
        <f t="shared" si="26"/>
        <v>0</v>
      </c>
      <c r="CJ20">
        <f t="shared" si="27"/>
        <v>0</v>
      </c>
      <c r="CK20">
        <f t="shared" si="28"/>
        <v>0</v>
      </c>
      <c r="CL20">
        <f t="shared" si="29"/>
        <v>0</v>
      </c>
      <c r="CM20">
        <f t="shared" si="30"/>
        <v>0</v>
      </c>
      <c r="CN20">
        <f t="shared" si="31"/>
        <v>0</v>
      </c>
    </row>
    <row r="21" spans="2:92" x14ac:dyDescent="0.25">
      <c r="B21" s="101" t="s">
        <v>461</v>
      </c>
      <c r="C21" s="101" t="s">
        <v>460</v>
      </c>
      <c r="D21" s="1" t="s">
        <v>459</v>
      </c>
      <c r="F21" s="1" t="s">
        <v>462</v>
      </c>
      <c r="M21" s="62">
        <v>99</v>
      </c>
      <c r="N21" s="62">
        <v>99</v>
      </c>
      <c r="O21" s="63">
        <v>4</v>
      </c>
      <c r="P21" s="70">
        <v>72.5</v>
      </c>
      <c r="U21" s="63">
        <v>13</v>
      </c>
      <c r="V21" s="63">
        <v>13</v>
      </c>
      <c r="BC21">
        <f t="shared" si="0"/>
        <v>112</v>
      </c>
      <c r="BE21" s="24">
        <f t="shared" si="1"/>
        <v>112</v>
      </c>
      <c r="BK21">
        <f t="shared" si="2"/>
        <v>0</v>
      </c>
      <c r="BL21">
        <f t="shared" si="3"/>
        <v>0</v>
      </c>
      <c r="BM21">
        <f t="shared" si="4"/>
        <v>0</v>
      </c>
      <c r="BN21">
        <f t="shared" si="5"/>
        <v>0</v>
      </c>
      <c r="BO21">
        <f t="shared" si="6"/>
        <v>0</v>
      </c>
      <c r="BP21">
        <f t="shared" si="7"/>
        <v>4</v>
      </c>
      <c r="BQ21">
        <f t="shared" si="8"/>
        <v>72.5</v>
      </c>
      <c r="BR21">
        <f t="shared" si="9"/>
        <v>0</v>
      </c>
      <c r="BS21">
        <f t="shared" si="10"/>
        <v>0</v>
      </c>
      <c r="BT21">
        <f t="shared" si="11"/>
        <v>4</v>
      </c>
      <c r="BU21">
        <f t="shared" si="12"/>
        <v>0</v>
      </c>
      <c r="BV21">
        <f t="shared" si="13"/>
        <v>0</v>
      </c>
      <c r="BW21">
        <f t="shared" si="14"/>
        <v>0</v>
      </c>
      <c r="BX21">
        <f t="shared" si="15"/>
        <v>0</v>
      </c>
      <c r="BY21">
        <f t="shared" si="16"/>
        <v>0</v>
      </c>
      <c r="BZ21">
        <f t="shared" si="17"/>
        <v>0</v>
      </c>
      <c r="CA21">
        <f t="shared" si="18"/>
        <v>0</v>
      </c>
      <c r="CB21">
        <f t="shared" si="19"/>
        <v>0</v>
      </c>
      <c r="CC21">
        <f t="shared" si="20"/>
        <v>0</v>
      </c>
      <c r="CD21">
        <f t="shared" si="21"/>
        <v>0</v>
      </c>
      <c r="CE21">
        <f t="shared" si="22"/>
        <v>0</v>
      </c>
      <c r="CF21">
        <f t="shared" si="23"/>
        <v>0</v>
      </c>
      <c r="CG21">
        <f t="shared" si="24"/>
        <v>0</v>
      </c>
      <c r="CH21">
        <f t="shared" si="25"/>
        <v>0</v>
      </c>
      <c r="CI21">
        <f t="shared" si="26"/>
        <v>0</v>
      </c>
      <c r="CJ21">
        <f t="shared" si="27"/>
        <v>0</v>
      </c>
      <c r="CK21">
        <f t="shared" si="28"/>
        <v>0</v>
      </c>
      <c r="CL21">
        <f t="shared" si="29"/>
        <v>0</v>
      </c>
      <c r="CM21">
        <f t="shared" si="30"/>
        <v>0</v>
      </c>
      <c r="CN21">
        <f t="shared" si="31"/>
        <v>0</v>
      </c>
    </row>
    <row r="22" spans="2:92" x14ac:dyDescent="0.25">
      <c r="B22" s="1" t="s">
        <v>364</v>
      </c>
      <c r="C22" s="101" t="s">
        <v>401</v>
      </c>
      <c r="D22" s="1" t="s">
        <v>380</v>
      </c>
      <c r="F22" s="1" t="s">
        <v>167</v>
      </c>
      <c r="G22" s="62">
        <v>0</v>
      </c>
      <c r="H22" s="67">
        <v>70</v>
      </c>
      <c r="J22" s="87">
        <v>0</v>
      </c>
      <c r="K22" s="68" t="s">
        <v>418</v>
      </c>
      <c r="M22" s="62">
        <v>7</v>
      </c>
      <c r="N22" s="62">
        <v>7</v>
      </c>
      <c r="O22" s="63">
        <v>4</v>
      </c>
      <c r="P22" s="70">
        <v>65.5</v>
      </c>
      <c r="U22" s="63">
        <v>14</v>
      </c>
      <c r="V22" s="63">
        <v>14</v>
      </c>
      <c r="BC22">
        <f t="shared" si="0"/>
        <v>21</v>
      </c>
      <c r="BE22" s="24">
        <f t="shared" si="1"/>
        <v>21</v>
      </c>
      <c r="BK22">
        <f t="shared" si="2"/>
        <v>0</v>
      </c>
      <c r="BL22">
        <f t="shared" si="3"/>
        <v>70</v>
      </c>
      <c r="BM22">
        <f t="shared" si="4"/>
        <v>0</v>
      </c>
      <c r="BN22" t="str">
        <f t="shared" si="5"/>
        <v>49.58</v>
      </c>
      <c r="BO22">
        <f t="shared" si="6"/>
        <v>0</v>
      </c>
      <c r="BP22">
        <f t="shared" si="7"/>
        <v>4</v>
      </c>
      <c r="BQ22">
        <f t="shared" si="8"/>
        <v>65.5</v>
      </c>
      <c r="BR22">
        <f t="shared" si="9"/>
        <v>0</v>
      </c>
      <c r="BS22">
        <f t="shared" si="10"/>
        <v>0</v>
      </c>
      <c r="BT22">
        <f t="shared" si="11"/>
        <v>4</v>
      </c>
      <c r="BU22">
        <f t="shared" si="12"/>
        <v>0</v>
      </c>
      <c r="BV22">
        <f t="shared" si="13"/>
        <v>0</v>
      </c>
      <c r="BW22">
        <f t="shared" si="14"/>
        <v>0</v>
      </c>
      <c r="BX22">
        <f t="shared" si="15"/>
        <v>0</v>
      </c>
      <c r="BY22">
        <f t="shared" si="16"/>
        <v>0</v>
      </c>
      <c r="BZ22">
        <f t="shared" si="17"/>
        <v>0</v>
      </c>
      <c r="CA22">
        <f t="shared" si="18"/>
        <v>0</v>
      </c>
      <c r="CB22">
        <f t="shared" si="19"/>
        <v>0</v>
      </c>
      <c r="CC22">
        <f t="shared" si="20"/>
        <v>0</v>
      </c>
      <c r="CD22">
        <f t="shared" si="21"/>
        <v>0</v>
      </c>
      <c r="CE22">
        <f t="shared" si="22"/>
        <v>0</v>
      </c>
      <c r="CF22">
        <f t="shared" si="23"/>
        <v>0</v>
      </c>
      <c r="CG22">
        <f t="shared" si="24"/>
        <v>0</v>
      </c>
      <c r="CH22">
        <f t="shared" si="25"/>
        <v>0</v>
      </c>
      <c r="CI22">
        <f t="shared" si="26"/>
        <v>0</v>
      </c>
      <c r="CJ22">
        <f t="shared" si="27"/>
        <v>0</v>
      </c>
      <c r="CK22">
        <f t="shared" si="28"/>
        <v>0</v>
      </c>
      <c r="CL22">
        <f t="shared" si="29"/>
        <v>0</v>
      </c>
      <c r="CM22">
        <f t="shared" si="30"/>
        <v>0</v>
      </c>
      <c r="CN22">
        <f t="shared" si="31"/>
        <v>0</v>
      </c>
    </row>
    <row r="23" spans="2:92" x14ac:dyDescent="0.25">
      <c r="B23" s="1" t="s">
        <v>194</v>
      </c>
      <c r="C23" s="101" t="s">
        <v>399</v>
      </c>
      <c r="D23" s="101" t="s">
        <v>463</v>
      </c>
      <c r="F23" s="101" t="s">
        <v>153</v>
      </c>
      <c r="M23" s="62">
        <v>99</v>
      </c>
      <c r="N23" s="62">
        <v>99</v>
      </c>
      <c r="O23" s="63">
        <v>4</v>
      </c>
      <c r="P23" s="70">
        <v>65.5</v>
      </c>
      <c r="U23" s="63">
        <v>15</v>
      </c>
      <c r="V23" s="63">
        <v>15</v>
      </c>
      <c r="BC23">
        <f t="shared" si="0"/>
        <v>114</v>
      </c>
      <c r="BE23" s="24">
        <f t="shared" si="1"/>
        <v>114</v>
      </c>
      <c r="BH23" s="1" t="s">
        <v>304</v>
      </c>
      <c r="BI23" s="101" t="s">
        <v>127</v>
      </c>
      <c r="BK23">
        <f t="shared" si="2"/>
        <v>0</v>
      </c>
      <c r="BL23">
        <f t="shared" si="3"/>
        <v>0</v>
      </c>
      <c r="BM23">
        <f t="shared" si="4"/>
        <v>0</v>
      </c>
      <c r="BN23">
        <f t="shared" si="5"/>
        <v>0</v>
      </c>
      <c r="BO23">
        <f t="shared" si="6"/>
        <v>0</v>
      </c>
      <c r="BP23">
        <f t="shared" si="7"/>
        <v>4</v>
      </c>
      <c r="BQ23">
        <f t="shared" si="8"/>
        <v>65.5</v>
      </c>
      <c r="BR23">
        <f t="shared" si="9"/>
        <v>0</v>
      </c>
      <c r="BS23">
        <f t="shared" si="10"/>
        <v>0</v>
      </c>
      <c r="BT23">
        <f t="shared" si="11"/>
        <v>4</v>
      </c>
      <c r="BU23">
        <f t="shared" si="12"/>
        <v>0</v>
      </c>
      <c r="BV23">
        <f t="shared" si="13"/>
        <v>0</v>
      </c>
      <c r="BW23">
        <f t="shared" si="14"/>
        <v>0</v>
      </c>
      <c r="BX23">
        <f t="shared" si="15"/>
        <v>0</v>
      </c>
      <c r="BY23">
        <f t="shared" si="16"/>
        <v>0</v>
      </c>
      <c r="BZ23">
        <f t="shared" si="17"/>
        <v>0</v>
      </c>
      <c r="CA23">
        <f t="shared" si="18"/>
        <v>0</v>
      </c>
      <c r="CB23">
        <f t="shared" si="19"/>
        <v>0</v>
      </c>
      <c r="CC23">
        <f t="shared" si="20"/>
        <v>0</v>
      </c>
      <c r="CD23">
        <f t="shared" si="21"/>
        <v>0</v>
      </c>
      <c r="CE23">
        <f t="shared" si="22"/>
        <v>0</v>
      </c>
      <c r="CF23">
        <f t="shared" si="23"/>
        <v>0</v>
      </c>
      <c r="CG23">
        <f t="shared" si="24"/>
        <v>0</v>
      </c>
      <c r="CH23">
        <f t="shared" si="25"/>
        <v>0</v>
      </c>
      <c r="CI23">
        <f t="shared" si="26"/>
        <v>0</v>
      </c>
      <c r="CJ23">
        <f t="shared" si="27"/>
        <v>0</v>
      </c>
      <c r="CK23">
        <f t="shared" si="28"/>
        <v>0</v>
      </c>
      <c r="CL23">
        <f t="shared" si="29"/>
        <v>0</v>
      </c>
      <c r="CM23">
        <f t="shared" si="30"/>
        <v>0</v>
      </c>
      <c r="CN23">
        <f t="shared" si="31"/>
        <v>0</v>
      </c>
    </row>
    <row r="24" spans="2:92" x14ac:dyDescent="0.25">
      <c r="B24" s="1" t="s">
        <v>366</v>
      </c>
      <c r="C24" s="101" t="s">
        <v>399</v>
      </c>
      <c r="D24" s="1" t="s">
        <v>382</v>
      </c>
      <c r="F24" s="1" t="s">
        <v>174</v>
      </c>
      <c r="G24" s="62">
        <v>0</v>
      </c>
      <c r="H24" s="67">
        <v>69.5</v>
      </c>
      <c r="J24" s="87">
        <v>4</v>
      </c>
      <c r="K24" s="68" t="s">
        <v>420</v>
      </c>
      <c r="M24" s="62">
        <v>11</v>
      </c>
      <c r="N24" s="62">
        <v>11</v>
      </c>
      <c r="O24" s="63">
        <v>4</v>
      </c>
      <c r="P24" s="70">
        <v>65</v>
      </c>
      <c r="U24" s="63">
        <v>16</v>
      </c>
      <c r="V24" s="63">
        <v>16</v>
      </c>
      <c r="BC24">
        <f t="shared" si="0"/>
        <v>27</v>
      </c>
      <c r="BE24" s="24">
        <f t="shared" si="1"/>
        <v>27</v>
      </c>
      <c r="BK24">
        <f t="shared" si="2"/>
        <v>0</v>
      </c>
      <c r="BL24">
        <f t="shared" si="3"/>
        <v>69.5</v>
      </c>
      <c r="BM24">
        <f t="shared" si="4"/>
        <v>4</v>
      </c>
      <c r="BN24" t="str">
        <f t="shared" si="5"/>
        <v>45.18</v>
      </c>
      <c r="BO24">
        <f t="shared" si="6"/>
        <v>4</v>
      </c>
      <c r="BP24">
        <f t="shared" si="7"/>
        <v>4</v>
      </c>
      <c r="BQ24">
        <f t="shared" si="8"/>
        <v>65</v>
      </c>
      <c r="BR24">
        <f t="shared" si="9"/>
        <v>0</v>
      </c>
      <c r="BS24">
        <f t="shared" si="10"/>
        <v>0</v>
      </c>
      <c r="BT24">
        <f t="shared" si="11"/>
        <v>4</v>
      </c>
      <c r="BU24">
        <f t="shared" si="12"/>
        <v>0</v>
      </c>
      <c r="BV24">
        <f t="shared" si="13"/>
        <v>0</v>
      </c>
      <c r="BW24">
        <f t="shared" si="14"/>
        <v>0</v>
      </c>
      <c r="BX24">
        <f t="shared" si="15"/>
        <v>0</v>
      </c>
      <c r="BY24">
        <f t="shared" si="16"/>
        <v>0</v>
      </c>
      <c r="BZ24">
        <f t="shared" si="17"/>
        <v>0</v>
      </c>
      <c r="CA24">
        <f t="shared" si="18"/>
        <v>0</v>
      </c>
      <c r="CB24">
        <f t="shared" si="19"/>
        <v>0</v>
      </c>
      <c r="CC24">
        <f t="shared" si="20"/>
        <v>0</v>
      </c>
      <c r="CD24">
        <f t="shared" si="21"/>
        <v>0</v>
      </c>
      <c r="CE24">
        <f t="shared" si="22"/>
        <v>0</v>
      </c>
      <c r="CF24">
        <f t="shared" si="23"/>
        <v>0</v>
      </c>
      <c r="CG24">
        <f t="shared" si="24"/>
        <v>0</v>
      </c>
      <c r="CH24">
        <f t="shared" si="25"/>
        <v>0</v>
      </c>
      <c r="CI24">
        <f t="shared" si="26"/>
        <v>0</v>
      </c>
      <c r="CJ24">
        <f t="shared" si="27"/>
        <v>0</v>
      </c>
      <c r="CK24">
        <f t="shared" si="28"/>
        <v>0</v>
      </c>
      <c r="CL24">
        <f t="shared" si="29"/>
        <v>0</v>
      </c>
      <c r="CM24">
        <f t="shared" si="30"/>
        <v>0</v>
      </c>
      <c r="CN24">
        <f t="shared" si="31"/>
        <v>0</v>
      </c>
    </row>
    <row r="25" spans="2:92" x14ac:dyDescent="0.25">
      <c r="B25" s="1" t="s">
        <v>434</v>
      </c>
      <c r="C25" s="101" t="s">
        <v>435</v>
      </c>
      <c r="D25" s="1" t="s">
        <v>436</v>
      </c>
      <c r="F25" s="101" t="s">
        <v>437</v>
      </c>
      <c r="M25" s="62">
        <v>99</v>
      </c>
      <c r="N25" s="62">
        <v>99</v>
      </c>
      <c r="O25" s="63">
        <v>4</v>
      </c>
      <c r="P25" s="70">
        <v>62</v>
      </c>
      <c r="U25" s="63">
        <v>17</v>
      </c>
      <c r="V25" s="63">
        <v>17</v>
      </c>
      <c r="BC25">
        <f t="shared" si="0"/>
        <v>116</v>
      </c>
      <c r="BE25" s="24">
        <f t="shared" si="1"/>
        <v>116</v>
      </c>
      <c r="BK25">
        <f t="shared" si="2"/>
        <v>0</v>
      </c>
      <c r="BL25">
        <f t="shared" si="3"/>
        <v>0</v>
      </c>
      <c r="BM25">
        <f t="shared" si="4"/>
        <v>0</v>
      </c>
      <c r="BN25">
        <f t="shared" si="5"/>
        <v>0</v>
      </c>
      <c r="BO25">
        <f t="shared" si="6"/>
        <v>0</v>
      </c>
      <c r="BP25">
        <f t="shared" si="7"/>
        <v>4</v>
      </c>
      <c r="BQ25">
        <f t="shared" si="8"/>
        <v>62</v>
      </c>
      <c r="BR25">
        <f t="shared" si="9"/>
        <v>0</v>
      </c>
      <c r="BS25">
        <f t="shared" si="10"/>
        <v>0</v>
      </c>
      <c r="BT25">
        <f t="shared" si="11"/>
        <v>4</v>
      </c>
      <c r="BU25">
        <f t="shared" si="12"/>
        <v>0</v>
      </c>
      <c r="BV25">
        <f t="shared" si="13"/>
        <v>0</v>
      </c>
      <c r="BW25">
        <f t="shared" si="14"/>
        <v>0</v>
      </c>
      <c r="BX25">
        <f t="shared" si="15"/>
        <v>0</v>
      </c>
      <c r="BY25">
        <f t="shared" si="16"/>
        <v>0</v>
      </c>
      <c r="BZ25">
        <f t="shared" si="17"/>
        <v>0</v>
      </c>
      <c r="CA25">
        <f t="shared" si="18"/>
        <v>0</v>
      </c>
      <c r="CB25">
        <f t="shared" si="19"/>
        <v>0</v>
      </c>
      <c r="CC25">
        <f t="shared" si="20"/>
        <v>0</v>
      </c>
      <c r="CD25">
        <f t="shared" si="21"/>
        <v>0</v>
      </c>
      <c r="CE25">
        <f t="shared" si="22"/>
        <v>0</v>
      </c>
      <c r="CF25">
        <f t="shared" si="23"/>
        <v>0</v>
      </c>
      <c r="CG25">
        <f t="shared" si="24"/>
        <v>0</v>
      </c>
      <c r="CH25">
        <f t="shared" si="25"/>
        <v>0</v>
      </c>
      <c r="CI25">
        <f t="shared" si="26"/>
        <v>0</v>
      </c>
      <c r="CJ25">
        <f t="shared" si="27"/>
        <v>0</v>
      </c>
      <c r="CK25">
        <f t="shared" si="28"/>
        <v>0</v>
      </c>
      <c r="CL25">
        <f t="shared" si="29"/>
        <v>0</v>
      </c>
      <c r="CM25">
        <f t="shared" si="30"/>
        <v>0</v>
      </c>
      <c r="CN25">
        <f t="shared" si="31"/>
        <v>0</v>
      </c>
    </row>
    <row r="26" spans="2:92" x14ac:dyDescent="0.25">
      <c r="B26" s="1" t="s">
        <v>200</v>
      </c>
      <c r="C26" s="101" t="s">
        <v>464</v>
      </c>
      <c r="D26" s="101" t="s">
        <v>201</v>
      </c>
      <c r="F26" s="101" t="s">
        <v>466</v>
      </c>
      <c r="M26" s="62">
        <v>99</v>
      </c>
      <c r="N26" s="62">
        <v>99</v>
      </c>
      <c r="O26" s="63">
        <v>9</v>
      </c>
      <c r="P26" s="70">
        <v>65.5</v>
      </c>
      <c r="U26" s="63">
        <v>18</v>
      </c>
      <c r="V26" s="63">
        <v>18</v>
      </c>
      <c r="BC26">
        <f t="shared" si="0"/>
        <v>117</v>
      </c>
      <c r="BE26" s="24">
        <f t="shared" si="1"/>
        <v>117</v>
      </c>
      <c r="BH26" s="1" t="s">
        <v>304</v>
      </c>
      <c r="BI26" s="101" t="s">
        <v>127</v>
      </c>
      <c r="BK26">
        <f t="shared" si="2"/>
        <v>0</v>
      </c>
      <c r="BL26">
        <f t="shared" si="3"/>
        <v>0</v>
      </c>
      <c r="BM26">
        <f t="shared" si="4"/>
        <v>0</v>
      </c>
      <c r="BN26">
        <f t="shared" si="5"/>
        <v>0</v>
      </c>
      <c r="BO26">
        <f t="shared" si="6"/>
        <v>0</v>
      </c>
      <c r="BP26">
        <f t="shared" si="7"/>
        <v>9</v>
      </c>
      <c r="BQ26">
        <f t="shared" si="8"/>
        <v>65.5</v>
      </c>
      <c r="BR26">
        <f t="shared" si="9"/>
        <v>0</v>
      </c>
      <c r="BS26">
        <f t="shared" si="10"/>
        <v>0</v>
      </c>
      <c r="BT26">
        <f t="shared" si="11"/>
        <v>9</v>
      </c>
      <c r="BU26">
        <f t="shared" si="12"/>
        <v>0</v>
      </c>
      <c r="BV26">
        <f t="shared" si="13"/>
        <v>0</v>
      </c>
      <c r="BW26">
        <f t="shared" si="14"/>
        <v>0</v>
      </c>
      <c r="BX26">
        <f t="shared" si="15"/>
        <v>0</v>
      </c>
      <c r="BY26">
        <f t="shared" si="16"/>
        <v>0</v>
      </c>
      <c r="BZ26">
        <f t="shared" si="17"/>
        <v>0</v>
      </c>
      <c r="CA26">
        <f t="shared" si="18"/>
        <v>0</v>
      </c>
      <c r="CB26">
        <f t="shared" si="19"/>
        <v>0</v>
      </c>
      <c r="CC26">
        <f t="shared" si="20"/>
        <v>0</v>
      </c>
      <c r="CD26">
        <f t="shared" si="21"/>
        <v>0</v>
      </c>
      <c r="CE26">
        <f t="shared" si="22"/>
        <v>0</v>
      </c>
      <c r="CF26">
        <f t="shared" si="23"/>
        <v>0</v>
      </c>
      <c r="CG26">
        <f t="shared" si="24"/>
        <v>0</v>
      </c>
      <c r="CH26">
        <f t="shared" si="25"/>
        <v>0</v>
      </c>
      <c r="CI26">
        <f t="shared" si="26"/>
        <v>0</v>
      </c>
      <c r="CJ26">
        <f t="shared" si="27"/>
        <v>0</v>
      </c>
      <c r="CK26">
        <f t="shared" si="28"/>
        <v>0</v>
      </c>
      <c r="CL26">
        <f t="shared" si="29"/>
        <v>0</v>
      </c>
      <c r="CM26">
        <f t="shared" si="30"/>
        <v>0</v>
      </c>
      <c r="CN26">
        <f t="shared" si="31"/>
        <v>0</v>
      </c>
    </row>
    <row r="27" spans="2:92" x14ac:dyDescent="0.25">
      <c r="B27" s="1" t="s">
        <v>368</v>
      </c>
      <c r="C27" s="101" t="s">
        <v>397</v>
      </c>
      <c r="D27" s="1" t="s">
        <v>384</v>
      </c>
      <c r="F27" s="1" t="s">
        <v>167</v>
      </c>
      <c r="G27" s="62">
        <v>4</v>
      </c>
      <c r="H27" s="67">
        <v>77</v>
      </c>
      <c r="M27" s="62">
        <v>13</v>
      </c>
      <c r="N27" s="62">
        <v>13</v>
      </c>
      <c r="O27" s="63">
        <v>11</v>
      </c>
      <c r="P27" s="70">
        <v>76</v>
      </c>
      <c r="U27" s="63">
        <v>19</v>
      </c>
      <c r="V27" s="63">
        <v>19</v>
      </c>
      <c r="BC27">
        <f t="shared" si="0"/>
        <v>32</v>
      </c>
      <c r="BE27" s="24">
        <f t="shared" si="1"/>
        <v>32</v>
      </c>
      <c r="BK27">
        <f t="shared" si="2"/>
        <v>4</v>
      </c>
      <c r="BL27">
        <f t="shared" si="3"/>
        <v>77</v>
      </c>
      <c r="BM27">
        <f t="shared" si="4"/>
        <v>0</v>
      </c>
      <c r="BN27">
        <f t="shared" si="5"/>
        <v>0</v>
      </c>
      <c r="BO27">
        <f t="shared" si="6"/>
        <v>4</v>
      </c>
      <c r="BP27">
        <f t="shared" si="7"/>
        <v>11</v>
      </c>
      <c r="BQ27">
        <f t="shared" si="8"/>
        <v>76</v>
      </c>
      <c r="BR27">
        <f t="shared" si="9"/>
        <v>0</v>
      </c>
      <c r="BS27">
        <f t="shared" si="10"/>
        <v>0</v>
      </c>
      <c r="BT27">
        <f t="shared" si="11"/>
        <v>11</v>
      </c>
      <c r="BU27">
        <f t="shared" si="12"/>
        <v>0</v>
      </c>
      <c r="BV27">
        <f t="shared" si="13"/>
        <v>0</v>
      </c>
      <c r="BW27">
        <f t="shared" si="14"/>
        <v>0</v>
      </c>
      <c r="BX27">
        <f t="shared" si="15"/>
        <v>0</v>
      </c>
      <c r="BY27">
        <f t="shared" si="16"/>
        <v>0</v>
      </c>
      <c r="BZ27">
        <f t="shared" si="17"/>
        <v>0</v>
      </c>
      <c r="CA27">
        <f t="shared" si="18"/>
        <v>0</v>
      </c>
      <c r="CB27">
        <f t="shared" si="19"/>
        <v>0</v>
      </c>
      <c r="CC27">
        <f t="shared" si="20"/>
        <v>0</v>
      </c>
      <c r="CD27">
        <f t="shared" si="21"/>
        <v>0</v>
      </c>
      <c r="CE27">
        <f t="shared" si="22"/>
        <v>0</v>
      </c>
      <c r="CF27">
        <f t="shared" si="23"/>
        <v>0</v>
      </c>
      <c r="CG27">
        <f t="shared" si="24"/>
        <v>0</v>
      </c>
      <c r="CH27">
        <f t="shared" si="25"/>
        <v>0</v>
      </c>
      <c r="CI27">
        <f t="shared" si="26"/>
        <v>0</v>
      </c>
      <c r="CJ27">
        <f t="shared" si="27"/>
        <v>0</v>
      </c>
      <c r="CK27">
        <f t="shared" si="28"/>
        <v>0</v>
      </c>
      <c r="CL27">
        <f t="shared" si="29"/>
        <v>0</v>
      </c>
      <c r="CM27">
        <f t="shared" si="30"/>
        <v>0</v>
      </c>
      <c r="CN27">
        <f t="shared" si="31"/>
        <v>0</v>
      </c>
    </row>
    <row r="28" spans="2:92" x14ac:dyDescent="0.25">
      <c r="B28" s="1" t="s">
        <v>209</v>
      </c>
      <c r="C28" s="101" t="s">
        <v>465</v>
      </c>
      <c r="D28" s="101" t="s">
        <v>210</v>
      </c>
      <c r="F28" s="101" t="s">
        <v>153</v>
      </c>
      <c r="M28" s="62">
        <v>99</v>
      </c>
      <c r="N28" s="62">
        <v>99</v>
      </c>
      <c r="O28" s="63">
        <v>11</v>
      </c>
      <c r="P28" s="70">
        <v>66</v>
      </c>
      <c r="U28" s="63">
        <v>20</v>
      </c>
      <c r="V28" s="63">
        <v>20</v>
      </c>
      <c r="BC28">
        <f t="shared" si="0"/>
        <v>119</v>
      </c>
      <c r="BE28" s="24">
        <f t="shared" si="1"/>
        <v>119</v>
      </c>
      <c r="BH28" s="1" t="s">
        <v>304</v>
      </c>
      <c r="BI28" s="101" t="s">
        <v>127</v>
      </c>
      <c r="BK28">
        <f t="shared" si="2"/>
        <v>0</v>
      </c>
      <c r="BL28">
        <f t="shared" si="3"/>
        <v>0</v>
      </c>
      <c r="BM28">
        <f t="shared" si="4"/>
        <v>0</v>
      </c>
      <c r="BN28">
        <f t="shared" si="5"/>
        <v>0</v>
      </c>
      <c r="BO28">
        <f t="shared" si="6"/>
        <v>0</v>
      </c>
      <c r="BP28">
        <f t="shared" si="7"/>
        <v>11</v>
      </c>
      <c r="BQ28">
        <f t="shared" si="8"/>
        <v>66</v>
      </c>
      <c r="BR28">
        <f t="shared" si="9"/>
        <v>0</v>
      </c>
      <c r="BS28">
        <f t="shared" si="10"/>
        <v>0</v>
      </c>
      <c r="BT28">
        <f t="shared" si="11"/>
        <v>11</v>
      </c>
      <c r="BU28">
        <f t="shared" si="12"/>
        <v>0</v>
      </c>
      <c r="BV28">
        <f t="shared" si="13"/>
        <v>0</v>
      </c>
      <c r="BW28">
        <f t="shared" si="14"/>
        <v>0</v>
      </c>
      <c r="BX28">
        <f t="shared" si="15"/>
        <v>0</v>
      </c>
      <c r="BY28">
        <f t="shared" si="16"/>
        <v>0</v>
      </c>
      <c r="BZ28">
        <f t="shared" si="17"/>
        <v>0</v>
      </c>
      <c r="CA28">
        <f t="shared" si="18"/>
        <v>0</v>
      </c>
      <c r="CB28">
        <f t="shared" si="19"/>
        <v>0</v>
      </c>
      <c r="CC28">
        <f t="shared" si="20"/>
        <v>0</v>
      </c>
      <c r="CD28">
        <f t="shared" si="21"/>
        <v>0</v>
      </c>
      <c r="CE28">
        <f t="shared" si="22"/>
        <v>0</v>
      </c>
      <c r="CF28">
        <f t="shared" si="23"/>
        <v>0</v>
      </c>
      <c r="CG28">
        <f t="shared" si="24"/>
        <v>0</v>
      </c>
      <c r="CH28">
        <f t="shared" si="25"/>
        <v>0</v>
      </c>
      <c r="CI28">
        <f t="shared" si="26"/>
        <v>0</v>
      </c>
      <c r="CJ28">
        <f t="shared" si="27"/>
        <v>0</v>
      </c>
      <c r="CK28">
        <f t="shared" si="28"/>
        <v>0</v>
      </c>
      <c r="CL28">
        <f t="shared" si="29"/>
        <v>0</v>
      </c>
      <c r="CM28">
        <f t="shared" si="30"/>
        <v>0</v>
      </c>
      <c r="CN28">
        <f t="shared" si="31"/>
        <v>0</v>
      </c>
    </row>
    <row r="29" spans="2:92" x14ac:dyDescent="0.25">
      <c r="B29" s="1" t="s">
        <v>369</v>
      </c>
      <c r="C29" s="101" t="s">
        <v>392</v>
      </c>
      <c r="D29" s="1" t="s">
        <v>385</v>
      </c>
      <c r="F29" s="1" t="s">
        <v>226</v>
      </c>
      <c r="G29" s="62">
        <v>4</v>
      </c>
      <c r="H29" s="67">
        <v>75</v>
      </c>
      <c r="M29" s="62">
        <v>14</v>
      </c>
      <c r="N29" s="62">
        <v>14</v>
      </c>
      <c r="O29" s="63">
        <v>14</v>
      </c>
      <c r="P29" s="70">
        <v>72.5</v>
      </c>
      <c r="U29" s="63">
        <v>21</v>
      </c>
      <c r="V29" s="63">
        <v>21</v>
      </c>
      <c r="BC29">
        <f t="shared" si="0"/>
        <v>35</v>
      </c>
      <c r="BE29" s="24">
        <f t="shared" si="1"/>
        <v>35</v>
      </c>
      <c r="BK29">
        <f t="shared" si="2"/>
        <v>4</v>
      </c>
      <c r="BL29">
        <f t="shared" si="3"/>
        <v>75</v>
      </c>
      <c r="BM29">
        <f t="shared" si="4"/>
        <v>0</v>
      </c>
      <c r="BN29">
        <f t="shared" si="5"/>
        <v>0</v>
      </c>
      <c r="BO29">
        <f t="shared" si="6"/>
        <v>4</v>
      </c>
      <c r="BP29">
        <f t="shared" si="7"/>
        <v>14</v>
      </c>
      <c r="BQ29">
        <f t="shared" si="8"/>
        <v>72.5</v>
      </c>
      <c r="BR29">
        <f t="shared" si="9"/>
        <v>0</v>
      </c>
      <c r="BS29">
        <f t="shared" si="10"/>
        <v>0</v>
      </c>
      <c r="BT29">
        <f t="shared" si="11"/>
        <v>14</v>
      </c>
      <c r="BU29">
        <f t="shared" si="12"/>
        <v>0</v>
      </c>
      <c r="BV29">
        <f t="shared" si="13"/>
        <v>0</v>
      </c>
      <c r="BW29">
        <f t="shared" si="14"/>
        <v>0</v>
      </c>
      <c r="BX29">
        <f t="shared" si="15"/>
        <v>0</v>
      </c>
      <c r="BY29">
        <f t="shared" si="16"/>
        <v>0</v>
      </c>
      <c r="BZ29">
        <f t="shared" si="17"/>
        <v>0</v>
      </c>
      <c r="CA29">
        <f t="shared" si="18"/>
        <v>0</v>
      </c>
      <c r="CB29">
        <f t="shared" si="19"/>
        <v>0</v>
      </c>
      <c r="CC29">
        <f t="shared" si="20"/>
        <v>0</v>
      </c>
      <c r="CD29">
        <f t="shared" si="21"/>
        <v>0</v>
      </c>
      <c r="CE29">
        <f t="shared" si="22"/>
        <v>0</v>
      </c>
      <c r="CF29">
        <f t="shared" si="23"/>
        <v>0</v>
      </c>
      <c r="CG29">
        <f t="shared" si="24"/>
        <v>0</v>
      </c>
      <c r="CH29">
        <f t="shared" si="25"/>
        <v>0</v>
      </c>
      <c r="CI29">
        <f t="shared" si="26"/>
        <v>0</v>
      </c>
      <c r="CJ29">
        <f t="shared" si="27"/>
        <v>0</v>
      </c>
      <c r="CK29">
        <f t="shared" si="28"/>
        <v>0</v>
      </c>
      <c r="CL29">
        <f t="shared" si="29"/>
        <v>0</v>
      </c>
      <c r="CM29">
        <f t="shared" si="30"/>
        <v>0</v>
      </c>
      <c r="CN29">
        <f t="shared" si="31"/>
        <v>0</v>
      </c>
    </row>
    <row r="30" spans="2:92" x14ac:dyDescent="0.25">
      <c r="B30" s="1" t="s">
        <v>338</v>
      </c>
      <c r="C30" s="101" t="s">
        <v>393</v>
      </c>
      <c r="D30" s="1" t="s">
        <v>348</v>
      </c>
      <c r="F30" s="1" t="s">
        <v>174</v>
      </c>
      <c r="G30" s="62">
        <v>12</v>
      </c>
      <c r="H30" s="67">
        <v>67.5</v>
      </c>
      <c r="M30" s="62">
        <v>18</v>
      </c>
      <c r="N30" s="62">
        <v>18</v>
      </c>
      <c r="O30" s="63">
        <v>17</v>
      </c>
      <c r="P30" s="70">
        <v>68</v>
      </c>
      <c r="U30" s="63">
        <v>22</v>
      </c>
      <c r="V30" s="63">
        <v>22</v>
      </c>
      <c r="BC30">
        <f t="shared" si="0"/>
        <v>40</v>
      </c>
      <c r="BE30" s="24">
        <f t="shared" si="1"/>
        <v>40</v>
      </c>
      <c r="BK30">
        <f t="shared" si="2"/>
        <v>12</v>
      </c>
      <c r="BL30">
        <f t="shared" si="3"/>
        <v>67.5</v>
      </c>
      <c r="BM30">
        <f t="shared" si="4"/>
        <v>0</v>
      </c>
      <c r="BN30">
        <f t="shared" si="5"/>
        <v>0</v>
      </c>
      <c r="BO30">
        <f t="shared" si="6"/>
        <v>12</v>
      </c>
      <c r="BP30">
        <f t="shared" si="7"/>
        <v>17</v>
      </c>
      <c r="BQ30">
        <f t="shared" si="8"/>
        <v>68</v>
      </c>
      <c r="BR30">
        <f t="shared" si="9"/>
        <v>0</v>
      </c>
      <c r="BS30">
        <f t="shared" si="10"/>
        <v>0</v>
      </c>
      <c r="BT30">
        <f t="shared" si="11"/>
        <v>17</v>
      </c>
      <c r="BU30">
        <f t="shared" si="12"/>
        <v>0</v>
      </c>
      <c r="BV30">
        <f t="shared" si="13"/>
        <v>0</v>
      </c>
      <c r="BW30">
        <f t="shared" si="14"/>
        <v>0</v>
      </c>
      <c r="BX30">
        <f t="shared" si="15"/>
        <v>0</v>
      </c>
      <c r="BY30">
        <f t="shared" si="16"/>
        <v>0</v>
      </c>
      <c r="BZ30">
        <f t="shared" si="17"/>
        <v>0</v>
      </c>
      <c r="CA30">
        <f t="shared" si="18"/>
        <v>0</v>
      </c>
      <c r="CB30">
        <f t="shared" si="19"/>
        <v>0</v>
      </c>
      <c r="CC30">
        <f t="shared" si="20"/>
        <v>0</v>
      </c>
      <c r="CD30">
        <f t="shared" si="21"/>
        <v>0</v>
      </c>
      <c r="CE30">
        <f t="shared" si="22"/>
        <v>0</v>
      </c>
      <c r="CF30">
        <f t="shared" si="23"/>
        <v>0</v>
      </c>
      <c r="CG30">
        <f t="shared" si="24"/>
        <v>0</v>
      </c>
      <c r="CH30">
        <f t="shared" si="25"/>
        <v>0</v>
      </c>
      <c r="CI30">
        <f t="shared" si="26"/>
        <v>0</v>
      </c>
      <c r="CJ30">
        <f t="shared" si="27"/>
        <v>0</v>
      </c>
      <c r="CK30">
        <f t="shared" si="28"/>
        <v>0</v>
      </c>
      <c r="CL30">
        <f t="shared" si="29"/>
        <v>0</v>
      </c>
      <c r="CM30">
        <f t="shared" si="30"/>
        <v>0</v>
      </c>
      <c r="CN30">
        <f t="shared" si="31"/>
        <v>0</v>
      </c>
    </row>
    <row r="31" spans="2:92" x14ac:dyDescent="0.25">
      <c r="B31" s="1" t="s">
        <v>370</v>
      </c>
      <c r="C31" s="101" t="s">
        <v>396</v>
      </c>
      <c r="D31" s="1" t="s">
        <v>386</v>
      </c>
      <c r="F31" s="1" t="s">
        <v>159</v>
      </c>
      <c r="G31" s="62">
        <v>8</v>
      </c>
      <c r="H31" s="67">
        <v>70</v>
      </c>
      <c r="M31" s="62">
        <v>15</v>
      </c>
      <c r="N31" s="62">
        <v>15</v>
      </c>
      <c r="O31" s="63">
        <v>21</v>
      </c>
      <c r="P31" s="70">
        <v>60.5</v>
      </c>
      <c r="U31" s="63">
        <v>23</v>
      </c>
      <c r="V31" s="63">
        <v>23</v>
      </c>
      <c r="BC31">
        <f t="shared" si="0"/>
        <v>38</v>
      </c>
      <c r="BE31" s="24">
        <f t="shared" si="1"/>
        <v>38</v>
      </c>
      <c r="BK31">
        <f t="shared" si="2"/>
        <v>8</v>
      </c>
      <c r="BL31">
        <f t="shared" si="3"/>
        <v>70</v>
      </c>
      <c r="BM31">
        <f t="shared" si="4"/>
        <v>0</v>
      </c>
      <c r="BN31">
        <f t="shared" si="5"/>
        <v>0</v>
      </c>
      <c r="BO31">
        <f t="shared" si="6"/>
        <v>8</v>
      </c>
      <c r="BP31">
        <f t="shared" si="7"/>
        <v>21</v>
      </c>
      <c r="BQ31">
        <f t="shared" si="8"/>
        <v>60.5</v>
      </c>
      <c r="BR31">
        <f t="shared" si="9"/>
        <v>0</v>
      </c>
      <c r="BS31">
        <f t="shared" si="10"/>
        <v>0</v>
      </c>
      <c r="BT31">
        <f t="shared" si="11"/>
        <v>21</v>
      </c>
      <c r="BU31">
        <f t="shared" si="12"/>
        <v>0</v>
      </c>
      <c r="BV31">
        <f t="shared" si="13"/>
        <v>0</v>
      </c>
      <c r="BW31">
        <f t="shared" si="14"/>
        <v>0</v>
      </c>
      <c r="BX31">
        <f t="shared" si="15"/>
        <v>0</v>
      </c>
      <c r="BY31">
        <f t="shared" si="16"/>
        <v>0</v>
      </c>
      <c r="BZ31">
        <f t="shared" si="17"/>
        <v>0</v>
      </c>
      <c r="CA31">
        <f t="shared" si="18"/>
        <v>0</v>
      </c>
      <c r="CB31">
        <f t="shared" si="19"/>
        <v>0</v>
      </c>
      <c r="CC31">
        <f t="shared" si="20"/>
        <v>0</v>
      </c>
      <c r="CD31">
        <f t="shared" si="21"/>
        <v>0</v>
      </c>
      <c r="CE31">
        <f t="shared" si="22"/>
        <v>0</v>
      </c>
      <c r="CF31">
        <f t="shared" si="23"/>
        <v>0</v>
      </c>
      <c r="CG31">
        <f t="shared" si="24"/>
        <v>0</v>
      </c>
      <c r="CH31">
        <f t="shared" si="25"/>
        <v>0</v>
      </c>
      <c r="CI31">
        <f t="shared" si="26"/>
        <v>0</v>
      </c>
      <c r="CJ31">
        <f t="shared" si="27"/>
        <v>0</v>
      </c>
      <c r="CK31">
        <f t="shared" si="28"/>
        <v>0</v>
      </c>
      <c r="CL31">
        <f t="shared" si="29"/>
        <v>0</v>
      </c>
      <c r="CM31">
        <f t="shared" si="30"/>
        <v>0</v>
      </c>
      <c r="CN31">
        <f t="shared" si="31"/>
        <v>0</v>
      </c>
    </row>
    <row r="32" spans="2:92" x14ac:dyDescent="0.25">
      <c r="B32" s="1" t="s">
        <v>468</v>
      </c>
      <c r="C32" s="101" t="s">
        <v>401</v>
      </c>
      <c r="D32" s="101" t="s">
        <v>467</v>
      </c>
      <c r="F32" s="101" t="s">
        <v>167</v>
      </c>
      <c r="M32" s="62">
        <v>99</v>
      </c>
      <c r="N32" s="62">
        <v>99</v>
      </c>
      <c r="O32" s="103" t="s">
        <v>469</v>
      </c>
      <c r="U32" s="63">
        <v>90</v>
      </c>
      <c r="V32" s="63">
        <v>90</v>
      </c>
      <c r="BC32">
        <f t="shared" si="0"/>
        <v>189</v>
      </c>
      <c r="BE32" s="24">
        <f t="shared" si="1"/>
        <v>189</v>
      </c>
      <c r="BK32">
        <f t="shared" si="2"/>
        <v>0</v>
      </c>
      <c r="BL32">
        <f t="shared" si="3"/>
        <v>0</v>
      </c>
      <c r="BM32">
        <f t="shared" si="4"/>
        <v>0</v>
      </c>
      <c r="BN32">
        <f t="shared" si="5"/>
        <v>0</v>
      </c>
      <c r="BO32">
        <f t="shared" si="6"/>
        <v>0</v>
      </c>
      <c r="BP32">
        <f t="shared" si="7"/>
        <v>199</v>
      </c>
      <c r="BQ32">
        <f t="shared" si="8"/>
        <v>0</v>
      </c>
      <c r="BR32">
        <f t="shared" si="9"/>
        <v>0</v>
      </c>
      <c r="BS32">
        <f t="shared" si="10"/>
        <v>0</v>
      </c>
      <c r="BT32">
        <f t="shared" si="11"/>
        <v>199</v>
      </c>
      <c r="BU32">
        <f t="shared" si="12"/>
        <v>0</v>
      </c>
      <c r="BV32">
        <f t="shared" si="13"/>
        <v>0</v>
      </c>
      <c r="BW32">
        <f t="shared" si="14"/>
        <v>0</v>
      </c>
      <c r="BX32">
        <f t="shared" si="15"/>
        <v>0</v>
      </c>
      <c r="BY32">
        <f t="shared" si="16"/>
        <v>0</v>
      </c>
      <c r="BZ32">
        <f t="shared" si="17"/>
        <v>0</v>
      </c>
      <c r="CA32">
        <f t="shared" si="18"/>
        <v>0</v>
      </c>
      <c r="CB32">
        <f t="shared" si="19"/>
        <v>0</v>
      </c>
      <c r="CC32">
        <f t="shared" si="20"/>
        <v>0</v>
      </c>
      <c r="CD32">
        <f t="shared" si="21"/>
        <v>0</v>
      </c>
      <c r="CE32">
        <f t="shared" si="22"/>
        <v>0</v>
      </c>
      <c r="CF32">
        <f t="shared" si="23"/>
        <v>0</v>
      </c>
      <c r="CG32">
        <f t="shared" si="24"/>
        <v>0</v>
      </c>
      <c r="CH32">
        <f t="shared" si="25"/>
        <v>0</v>
      </c>
      <c r="CI32">
        <f t="shared" si="26"/>
        <v>0</v>
      </c>
      <c r="CJ32">
        <f t="shared" si="27"/>
        <v>0</v>
      </c>
      <c r="CK32">
        <f t="shared" si="28"/>
        <v>0</v>
      </c>
      <c r="CL32">
        <f t="shared" si="29"/>
        <v>0</v>
      </c>
      <c r="CM32">
        <f t="shared" si="30"/>
        <v>0</v>
      </c>
      <c r="CN32">
        <f t="shared" si="31"/>
        <v>0</v>
      </c>
    </row>
    <row r="33" spans="2:92" x14ac:dyDescent="0.25">
      <c r="B33" s="1" t="s">
        <v>472</v>
      </c>
      <c r="C33" s="101" t="s">
        <v>470</v>
      </c>
      <c r="D33" s="101" t="s">
        <v>471</v>
      </c>
      <c r="F33" s="101" t="s">
        <v>177</v>
      </c>
      <c r="M33" s="62">
        <v>99</v>
      </c>
      <c r="N33" s="62">
        <v>99</v>
      </c>
      <c r="O33" s="103" t="s">
        <v>469</v>
      </c>
      <c r="U33" s="63">
        <v>90</v>
      </c>
      <c r="V33" s="63">
        <v>90</v>
      </c>
      <c r="BC33">
        <f t="shared" si="0"/>
        <v>189</v>
      </c>
      <c r="BE33" s="24">
        <f t="shared" si="1"/>
        <v>189</v>
      </c>
      <c r="BK33">
        <f t="shared" si="2"/>
        <v>0</v>
      </c>
      <c r="BL33">
        <f t="shared" si="3"/>
        <v>0</v>
      </c>
      <c r="BM33">
        <f t="shared" si="4"/>
        <v>0</v>
      </c>
      <c r="BN33">
        <f t="shared" si="5"/>
        <v>0</v>
      </c>
      <c r="BO33">
        <f t="shared" si="6"/>
        <v>0</v>
      </c>
      <c r="BP33">
        <f t="shared" si="7"/>
        <v>199</v>
      </c>
      <c r="BQ33">
        <f t="shared" si="8"/>
        <v>0</v>
      </c>
      <c r="BR33">
        <f t="shared" si="9"/>
        <v>0</v>
      </c>
      <c r="BS33">
        <f t="shared" si="10"/>
        <v>0</v>
      </c>
      <c r="BT33">
        <f t="shared" si="11"/>
        <v>199</v>
      </c>
      <c r="BU33">
        <f t="shared" si="12"/>
        <v>0</v>
      </c>
      <c r="BV33">
        <f t="shared" si="13"/>
        <v>0</v>
      </c>
      <c r="BW33">
        <f t="shared" si="14"/>
        <v>0</v>
      </c>
      <c r="BX33">
        <f t="shared" si="15"/>
        <v>0</v>
      </c>
      <c r="BY33">
        <f t="shared" si="16"/>
        <v>0</v>
      </c>
      <c r="BZ33">
        <f t="shared" si="17"/>
        <v>0</v>
      </c>
      <c r="CA33">
        <f t="shared" si="18"/>
        <v>0</v>
      </c>
      <c r="CB33">
        <f t="shared" si="19"/>
        <v>0</v>
      </c>
      <c r="CC33">
        <f t="shared" si="20"/>
        <v>0</v>
      </c>
      <c r="CD33">
        <f t="shared" si="21"/>
        <v>0</v>
      </c>
      <c r="CE33">
        <f t="shared" si="22"/>
        <v>0</v>
      </c>
      <c r="CF33">
        <f t="shared" si="23"/>
        <v>0</v>
      </c>
      <c r="CG33">
        <f t="shared" si="24"/>
        <v>0</v>
      </c>
      <c r="CH33">
        <f t="shared" si="25"/>
        <v>0</v>
      </c>
      <c r="CI33">
        <f t="shared" si="26"/>
        <v>0</v>
      </c>
      <c r="CJ33">
        <f t="shared" si="27"/>
        <v>0</v>
      </c>
      <c r="CK33">
        <f t="shared" si="28"/>
        <v>0</v>
      </c>
      <c r="CL33">
        <f t="shared" si="29"/>
        <v>0</v>
      </c>
      <c r="CM33">
        <f t="shared" si="30"/>
        <v>0</v>
      </c>
      <c r="CN33">
        <f t="shared" si="31"/>
        <v>0</v>
      </c>
    </row>
    <row r="34" spans="2:92" x14ac:dyDescent="0.25">
      <c r="B34" s="1" t="s">
        <v>360</v>
      </c>
      <c r="C34" s="101" t="s">
        <v>407</v>
      </c>
      <c r="D34" s="1" t="s">
        <v>376</v>
      </c>
      <c r="F34" s="1" t="s">
        <v>156</v>
      </c>
      <c r="G34" s="62">
        <v>0</v>
      </c>
      <c r="H34" s="67">
        <v>75</v>
      </c>
      <c r="J34" s="87">
        <v>0</v>
      </c>
      <c r="K34" s="68" t="s">
        <v>411</v>
      </c>
      <c r="M34" s="62">
        <v>2</v>
      </c>
      <c r="N34" s="62">
        <v>2</v>
      </c>
      <c r="U34" s="63">
        <v>99</v>
      </c>
      <c r="V34" s="63">
        <v>99</v>
      </c>
      <c r="BC34">
        <f t="shared" si="0"/>
        <v>101</v>
      </c>
      <c r="BE34" s="24">
        <f t="shared" si="1"/>
        <v>101</v>
      </c>
      <c r="BK34">
        <f t="shared" si="2"/>
        <v>0</v>
      </c>
      <c r="BL34">
        <f t="shared" si="3"/>
        <v>75</v>
      </c>
      <c r="BM34">
        <f t="shared" si="4"/>
        <v>0</v>
      </c>
      <c r="BN34" t="str">
        <f t="shared" si="5"/>
        <v>39.36</v>
      </c>
      <c r="BO34">
        <f t="shared" si="6"/>
        <v>0</v>
      </c>
      <c r="BP34">
        <f t="shared" si="7"/>
        <v>0</v>
      </c>
      <c r="BQ34">
        <f t="shared" si="8"/>
        <v>0</v>
      </c>
      <c r="BR34">
        <f t="shared" si="9"/>
        <v>0</v>
      </c>
      <c r="BS34">
        <f t="shared" si="10"/>
        <v>0</v>
      </c>
      <c r="BT34">
        <f t="shared" si="11"/>
        <v>0</v>
      </c>
      <c r="BU34">
        <f t="shared" si="12"/>
        <v>0</v>
      </c>
      <c r="BV34">
        <f t="shared" si="13"/>
        <v>0</v>
      </c>
      <c r="BW34">
        <f t="shared" si="14"/>
        <v>0</v>
      </c>
      <c r="BX34">
        <f t="shared" si="15"/>
        <v>0</v>
      </c>
      <c r="BY34">
        <f t="shared" si="16"/>
        <v>0</v>
      </c>
      <c r="BZ34">
        <f t="shared" si="17"/>
        <v>0</v>
      </c>
      <c r="CA34">
        <f t="shared" si="18"/>
        <v>0</v>
      </c>
      <c r="CB34">
        <f t="shared" si="19"/>
        <v>0</v>
      </c>
      <c r="CC34">
        <f t="shared" si="20"/>
        <v>0</v>
      </c>
      <c r="CD34">
        <f t="shared" si="21"/>
        <v>0</v>
      </c>
      <c r="CE34">
        <f t="shared" si="22"/>
        <v>0</v>
      </c>
      <c r="CF34">
        <f t="shared" si="23"/>
        <v>0</v>
      </c>
      <c r="CG34">
        <f t="shared" si="24"/>
        <v>0</v>
      </c>
      <c r="CH34">
        <f t="shared" si="25"/>
        <v>0</v>
      </c>
      <c r="CI34">
        <f t="shared" si="26"/>
        <v>0</v>
      </c>
      <c r="CJ34">
        <f t="shared" si="27"/>
        <v>0</v>
      </c>
      <c r="CK34">
        <f t="shared" si="28"/>
        <v>0</v>
      </c>
      <c r="CL34">
        <f t="shared" si="29"/>
        <v>0</v>
      </c>
      <c r="CM34">
        <f t="shared" si="30"/>
        <v>0</v>
      </c>
      <c r="CN34">
        <f t="shared" si="31"/>
        <v>0</v>
      </c>
    </row>
    <row r="35" spans="2:92" x14ac:dyDescent="0.25">
      <c r="B35" s="1" t="s">
        <v>363</v>
      </c>
      <c r="C35" s="101" t="s">
        <v>403</v>
      </c>
      <c r="D35" s="1" t="s">
        <v>379</v>
      </c>
      <c r="F35" s="1" t="s">
        <v>167</v>
      </c>
      <c r="G35" s="62">
        <v>0</v>
      </c>
      <c r="H35" s="67">
        <v>72</v>
      </c>
      <c r="J35" s="87">
        <v>0</v>
      </c>
      <c r="K35" s="68" t="s">
        <v>416</v>
      </c>
      <c r="M35" s="62">
        <v>6</v>
      </c>
      <c r="N35" s="62">
        <v>6</v>
      </c>
      <c r="U35" s="63">
        <v>99</v>
      </c>
      <c r="V35" s="63">
        <v>99</v>
      </c>
      <c r="BC35">
        <f t="shared" si="0"/>
        <v>105</v>
      </c>
      <c r="BE35" s="24">
        <f t="shared" si="1"/>
        <v>105</v>
      </c>
      <c r="BK35">
        <f t="shared" si="2"/>
        <v>0</v>
      </c>
      <c r="BL35">
        <f t="shared" si="3"/>
        <v>72</v>
      </c>
      <c r="BM35">
        <f t="shared" si="4"/>
        <v>0</v>
      </c>
      <c r="BN35" t="str">
        <f t="shared" si="5"/>
        <v>38.74</v>
      </c>
      <c r="BO35">
        <f t="shared" si="6"/>
        <v>0</v>
      </c>
      <c r="BP35">
        <f t="shared" si="7"/>
        <v>0</v>
      </c>
      <c r="BQ35">
        <f t="shared" si="8"/>
        <v>0</v>
      </c>
      <c r="BR35">
        <f t="shared" si="9"/>
        <v>0</v>
      </c>
      <c r="BS35">
        <f t="shared" si="10"/>
        <v>0</v>
      </c>
      <c r="BT35">
        <f t="shared" si="11"/>
        <v>0</v>
      </c>
      <c r="BU35">
        <f t="shared" si="12"/>
        <v>0</v>
      </c>
      <c r="BV35">
        <f t="shared" si="13"/>
        <v>0</v>
      </c>
      <c r="BW35">
        <f t="shared" si="14"/>
        <v>0</v>
      </c>
      <c r="BX35">
        <f t="shared" si="15"/>
        <v>0</v>
      </c>
      <c r="BY35">
        <f t="shared" si="16"/>
        <v>0</v>
      </c>
      <c r="BZ35">
        <f t="shared" si="17"/>
        <v>0</v>
      </c>
      <c r="CA35">
        <f t="shared" si="18"/>
        <v>0</v>
      </c>
      <c r="CB35">
        <f t="shared" si="19"/>
        <v>0</v>
      </c>
      <c r="CC35">
        <f t="shared" si="20"/>
        <v>0</v>
      </c>
      <c r="CD35">
        <f t="shared" si="21"/>
        <v>0</v>
      </c>
      <c r="CE35">
        <f t="shared" si="22"/>
        <v>0</v>
      </c>
      <c r="CF35">
        <f t="shared" si="23"/>
        <v>0</v>
      </c>
      <c r="CG35">
        <f t="shared" si="24"/>
        <v>0</v>
      </c>
      <c r="CH35">
        <f t="shared" si="25"/>
        <v>0</v>
      </c>
      <c r="CI35">
        <f t="shared" si="26"/>
        <v>0</v>
      </c>
      <c r="CJ35">
        <f t="shared" si="27"/>
        <v>0</v>
      </c>
      <c r="CK35">
        <f t="shared" si="28"/>
        <v>0</v>
      </c>
      <c r="CL35">
        <f t="shared" si="29"/>
        <v>0</v>
      </c>
      <c r="CM35">
        <f t="shared" si="30"/>
        <v>0</v>
      </c>
      <c r="CN35">
        <f t="shared" si="31"/>
        <v>0</v>
      </c>
    </row>
    <row r="36" spans="2:92" x14ac:dyDescent="0.25">
      <c r="B36" s="1" t="s">
        <v>339</v>
      </c>
      <c r="C36" s="101" t="s">
        <v>402</v>
      </c>
      <c r="D36" s="1" t="s">
        <v>349</v>
      </c>
      <c r="F36" s="1" t="s">
        <v>156</v>
      </c>
      <c r="G36" s="62">
        <v>0</v>
      </c>
      <c r="H36" s="67">
        <v>70</v>
      </c>
      <c r="J36" s="87">
        <v>0</v>
      </c>
      <c r="K36" s="68" t="s">
        <v>417</v>
      </c>
      <c r="M36" s="62">
        <v>8</v>
      </c>
      <c r="N36" s="62">
        <v>8</v>
      </c>
      <c r="U36" s="63">
        <v>99</v>
      </c>
      <c r="V36" s="63">
        <v>99</v>
      </c>
      <c r="BC36">
        <f t="shared" si="0"/>
        <v>107</v>
      </c>
      <c r="BE36" s="24">
        <f t="shared" si="1"/>
        <v>107</v>
      </c>
      <c r="BK36">
        <f t="shared" si="2"/>
        <v>0</v>
      </c>
      <c r="BL36">
        <f t="shared" si="3"/>
        <v>70</v>
      </c>
      <c r="BM36">
        <f t="shared" si="4"/>
        <v>0</v>
      </c>
      <c r="BN36" t="str">
        <f t="shared" si="5"/>
        <v>45.45</v>
      </c>
      <c r="BO36">
        <f t="shared" si="6"/>
        <v>0</v>
      </c>
      <c r="BP36">
        <f t="shared" si="7"/>
        <v>0</v>
      </c>
      <c r="BQ36">
        <f t="shared" si="8"/>
        <v>0</v>
      </c>
      <c r="BR36">
        <f t="shared" si="9"/>
        <v>0</v>
      </c>
      <c r="BS36">
        <f t="shared" si="10"/>
        <v>0</v>
      </c>
      <c r="BT36">
        <f t="shared" si="11"/>
        <v>0</v>
      </c>
      <c r="BU36">
        <f t="shared" si="12"/>
        <v>0</v>
      </c>
      <c r="BV36">
        <f t="shared" si="13"/>
        <v>0</v>
      </c>
      <c r="BW36">
        <f t="shared" si="14"/>
        <v>0</v>
      </c>
      <c r="BX36">
        <f t="shared" si="15"/>
        <v>0</v>
      </c>
      <c r="BY36">
        <f t="shared" si="16"/>
        <v>0</v>
      </c>
      <c r="BZ36">
        <f t="shared" si="17"/>
        <v>0</v>
      </c>
      <c r="CA36">
        <f t="shared" si="18"/>
        <v>0</v>
      </c>
      <c r="CB36">
        <f t="shared" si="19"/>
        <v>0</v>
      </c>
      <c r="CC36">
        <f t="shared" si="20"/>
        <v>0</v>
      </c>
      <c r="CD36">
        <f t="shared" si="21"/>
        <v>0</v>
      </c>
      <c r="CE36">
        <f t="shared" si="22"/>
        <v>0</v>
      </c>
      <c r="CF36">
        <f t="shared" si="23"/>
        <v>0</v>
      </c>
      <c r="CG36">
        <f t="shared" si="24"/>
        <v>0</v>
      </c>
      <c r="CH36">
        <f t="shared" si="25"/>
        <v>0</v>
      </c>
      <c r="CI36">
        <f t="shared" si="26"/>
        <v>0</v>
      </c>
      <c r="CJ36">
        <f t="shared" si="27"/>
        <v>0</v>
      </c>
      <c r="CK36">
        <f t="shared" si="28"/>
        <v>0</v>
      </c>
      <c r="CL36">
        <f t="shared" si="29"/>
        <v>0</v>
      </c>
      <c r="CM36">
        <f t="shared" si="30"/>
        <v>0</v>
      </c>
      <c r="CN36">
        <f t="shared" si="31"/>
        <v>0</v>
      </c>
    </row>
    <row r="37" spans="2:92" x14ac:dyDescent="0.25">
      <c r="B37" s="1" t="s">
        <v>362</v>
      </c>
      <c r="C37" s="101" t="s">
        <v>395</v>
      </c>
      <c r="D37" s="1" t="s">
        <v>378</v>
      </c>
      <c r="F37" s="1" t="s">
        <v>428</v>
      </c>
      <c r="G37" s="62">
        <v>0</v>
      </c>
      <c r="H37" s="67">
        <v>73.5</v>
      </c>
      <c r="J37" s="87">
        <v>0</v>
      </c>
      <c r="K37" s="68" t="s">
        <v>415</v>
      </c>
      <c r="M37" s="62">
        <v>9</v>
      </c>
      <c r="N37" s="62">
        <v>9</v>
      </c>
      <c r="U37" s="63">
        <v>99</v>
      </c>
      <c r="V37" s="63">
        <v>99</v>
      </c>
      <c r="BC37">
        <f t="shared" si="0"/>
        <v>108</v>
      </c>
      <c r="BE37" s="24">
        <f t="shared" si="1"/>
        <v>108</v>
      </c>
      <c r="BK37">
        <f t="shared" si="2"/>
        <v>0</v>
      </c>
      <c r="BL37">
        <f t="shared" si="3"/>
        <v>73.5</v>
      </c>
      <c r="BM37">
        <f t="shared" si="4"/>
        <v>0</v>
      </c>
      <c r="BN37" t="str">
        <f t="shared" si="5"/>
        <v>40.15</v>
      </c>
      <c r="BO37">
        <f t="shared" si="6"/>
        <v>0</v>
      </c>
      <c r="BP37">
        <f t="shared" si="7"/>
        <v>0</v>
      </c>
      <c r="BQ37">
        <f t="shared" si="8"/>
        <v>0</v>
      </c>
      <c r="BR37">
        <f t="shared" si="9"/>
        <v>0</v>
      </c>
      <c r="BS37">
        <f t="shared" si="10"/>
        <v>0</v>
      </c>
      <c r="BT37">
        <f t="shared" si="11"/>
        <v>0</v>
      </c>
      <c r="BU37">
        <f t="shared" si="12"/>
        <v>0</v>
      </c>
      <c r="BV37">
        <f t="shared" si="13"/>
        <v>0</v>
      </c>
      <c r="BW37">
        <f t="shared" si="14"/>
        <v>0</v>
      </c>
      <c r="BX37">
        <f t="shared" si="15"/>
        <v>0</v>
      </c>
      <c r="BY37">
        <f t="shared" si="16"/>
        <v>0</v>
      </c>
      <c r="BZ37">
        <f t="shared" si="17"/>
        <v>0</v>
      </c>
      <c r="CA37">
        <f t="shared" si="18"/>
        <v>0</v>
      </c>
      <c r="CB37">
        <f t="shared" si="19"/>
        <v>0</v>
      </c>
      <c r="CC37">
        <f t="shared" si="20"/>
        <v>0</v>
      </c>
      <c r="CD37">
        <f t="shared" si="21"/>
        <v>0</v>
      </c>
      <c r="CE37">
        <f t="shared" si="22"/>
        <v>0</v>
      </c>
      <c r="CF37">
        <f t="shared" si="23"/>
        <v>0</v>
      </c>
      <c r="CG37">
        <f t="shared" si="24"/>
        <v>0</v>
      </c>
      <c r="CH37">
        <f t="shared" si="25"/>
        <v>0</v>
      </c>
      <c r="CI37">
        <f t="shared" si="26"/>
        <v>0</v>
      </c>
      <c r="CJ37">
        <f t="shared" si="27"/>
        <v>0</v>
      </c>
      <c r="CK37">
        <f t="shared" si="28"/>
        <v>0</v>
      </c>
      <c r="CL37">
        <f t="shared" si="29"/>
        <v>0</v>
      </c>
      <c r="CM37">
        <f t="shared" si="30"/>
        <v>0</v>
      </c>
      <c r="CN37">
        <f t="shared" si="31"/>
        <v>0</v>
      </c>
    </row>
    <row r="38" spans="2:92" x14ac:dyDescent="0.25">
      <c r="B38" s="1" t="s">
        <v>365</v>
      </c>
      <c r="C38" s="101" t="s">
        <v>400</v>
      </c>
      <c r="D38" s="1" t="s">
        <v>381</v>
      </c>
      <c r="F38" s="1" t="s">
        <v>153</v>
      </c>
      <c r="G38" s="62">
        <v>0</v>
      </c>
      <c r="H38" s="67">
        <v>74.5</v>
      </c>
      <c r="J38" s="87">
        <v>4</v>
      </c>
      <c r="K38" s="68" t="s">
        <v>419</v>
      </c>
      <c r="M38" s="62">
        <v>10</v>
      </c>
      <c r="N38" s="62">
        <v>10</v>
      </c>
      <c r="U38" s="63">
        <v>99</v>
      </c>
      <c r="V38" s="63">
        <v>99</v>
      </c>
      <c r="BC38">
        <f t="shared" si="0"/>
        <v>109</v>
      </c>
      <c r="BE38" s="24">
        <f t="shared" si="1"/>
        <v>109</v>
      </c>
      <c r="BK38">
        <f t="shared" si="2"/>
        <v>0</v>
      </c>
      <c r="BL38">
        <f t="shared" si="3"/>
        <v>74.5</v>
      </c>
      <c r="BM38">
        <f t="shared" si="4"/>
        <v>4</v>
      </c>
      <c r="BN38" t="str">
        <f t="shared" si="5"/>
        <v>48.07</v>
      </c>
      <c r="BO38">
        <f t="shared" si="6"/>
        <v>4</v>
      </c>
      <c r="BP38">
        <f t="shared" si="7"/>
        <v>0</v>
      </c>
      <c r="BQ38">
        <f t="shared" si="8"/>
        <v>0</v>
      </c>
      <c r="BR38">
        <f t="shared" si="9"/>
        <v>0</v>
      </c>
      <c r="BS38">
        <f t="shared" si="10"/>
        <v>0</v>
      </c>
      <c r="BT38">
        <f t="shared" si="11"/>
        <v>0</v>
      </c>
      <c r="BU38">
        <f t="shared" si="12"/>
        <v>0</v>
      </c>
      <c r="BV38">
        <f t="shared" si="13"/>
        <v>0</v>
      </c>
      <c r="BW38">
        <f t="shared" si="14"/>
        <v>0</v>
      </c>
      <c r="BX38">
        <f t="shared" si="15"/>
        <v>0</v>
      </c>
      <c r="BY38">
        <f t="shared" si="16"/>
        <v>0</v>
      </c>
      <c r="BZ38">
        <f t="shared" si="17"/>
        <v>0</v>
      </c>
      <c r="CA38">
        <f t="shared" si="18"/>
        <v>0</v>
      </c>
      <c r="CB38">
        <f t="shared" si="19"/>
        <v>0</v>
      </c>
      <c r="CC38">
        <f t="shared" si="20"/>
        <v>0</v>
      </c>
      <c r="CD38">
        <f t="shared" si="21"/>
        <v>0</v>
      </c>
      <c r="CE38">
        <f t="shared" si="22"/>
        <v>0</v>
      </c>
      <c r="CF38">
        <f t="shared" si="23"/>
        <v>0</v>
      </c>
      <c r="CG38">
        <f t="shared" si="24"/>
        <v>0</v>
      </c>
      <c r="CH38">
        <f t="shared" si="25"/>
        <v>0</v>
      </c>
      <c r="CI38">
        <f t="shared" si="26"/>
        <v>0</v>
      </c>
      <c r="CJ38">
        <f t="shared" si="27"/>
        <v>0</v>
      </c>
      <c r="CK38">
        <f t="shared" si="28"/>
        <v>0</v>
      </c>
      <c r="CL38">
        <f t="shared" si="29"/>
        <v>0</v>
      </c>
      <c r="CM38">
        <f t="shared" si="30"/>
        <v>0</v>
      </c>
      <c r="CN38">
        <f t="shared" si="31"/>
        <v>0</v>
      </c>
    </row>
    <row r="39" spans="2:92" x14ac:dyDescent="0.25">
      <c r="B39" s="1" t="s">
        <v>371</v>
      </c>
      <c r="C39" s="101" t="s">
        <v>395</v>
      </c>
      <c r="D39" s="1" t="s">
        <v>387</v>
      </c>
      <c r="F39" s="1" t="s">
        <v>156</v>
      </c>
      <c r="G39" s="62">
        <v>10</v>
      </c>
      <c r="H39" s="67">
        <v>67</v>
      </c>
      <c r="M39" s="62">
        <v>16</v>
      </c>
      <c r="N39" s="62">
        <v>16</v>
      </c>
      <c r="U39" s="63">
        <v>99</v>
      </c>
      <c r="V39" s="63">
        <v>99</v>
      </c>
      <c r="BC39">
        <f t="shared" si="0"/>
        <v>115</v>
      </c>
      <c r="BE39" s="24">
        <f t="shared" si="1"/>
        <v>115</v>
      </c>
      <c r="BK39">
        <f t="shared" si="2"/>
        <v>10</v>
      </c>
      <c r="BL39">
        <f t="shared" si="3"/>
        <v>67</v>
      </c>
      <c r="BM39">
        <f t="shared" si="4"/>
        <v>0</v>
      </c>
      <c r="BN39">
        <f t="shared" si="5"/>
        <v>0</v>
      </c>
      <c r="BO39">
        <f t="shared" si="6"/>
        <v>10</v>
      </c>
      <c r="BP39">
        <f t="shared" si="7"/>
        <v>0</v>
      </c>
      <c r="BQ39">
        <f t="shared" si="8"/>
        <v>0</v>
      </c>
      <c r="BR39">
        <f t="shared" si="9"/>
        <v>0</v>
      </c>
      <c r="BS39">
        <f t="shared" si="10"/>
        <v>0</v>
      </c>
      <c r="BT39">
        <f t="shared" si="11"/>
        <v>0</v>
      </c>
      <c r="BU39">
        <f t="shared" si="12"/>
        <v>0</v>
      </c>
      <c r="BV39">
        <f t="shared" si="13"/>
        <v>0</v>
      </c>
      <c r="BW39">
        <f t="shared" si="14"/>
        <v>0</v>
      </c>
      <c r="BX39">
        <f t="shared" si="15"/>
        <v>0</v>
      </c>
      <c r="BY39">
        <f t="shared" si="16"/>
        <v>0</v>
      </c>
      <c r="BZ39">
        <f t="shared" si="17"/>
        <v>0</v>
      </c>
      <c r="CA39">
        <f t="shared" si="18"/>
        <v>0</v>
      </c>
      <c r="CB39">
        <f t="shared" si="19"/>
        <v>0</v>
      </c>
      <c r="CC39">
        <f t="shared" si="20"/>
        <v>0</v>
      </c>
      <c r="CD39">
        <f t="shared" si="21"/>
        <v>0</v>
      </c>
      <c r="CE39">
        <f t="shared" si="22"/>
        <v>0</v>
      </c>
      <c r="CF39">
        <f t="shared" si="23"/>
        <v>0</v>
      </c>
      <c r="CG39">
        <f t="shared" si="24"/>
        <v>0</v>
      </c>
      <c r="CH39">
        <f t="shared" si="25"/>
        <v>0</v>
      </c>
      <c r="CI39">
        <f t="shared" si="26"/>
        <v>0</v>
      </c>
      <c r="CJ39">
        <f t="shared" si="27"/>
        <v>0</v>
      </c>
      <c r="CK39">
        <f t="shared" si="28"/>
        <v>0</v>
      </c>
      <c r="CL39">
        <f t="shared" si="29"/>
        <v>0</v>
      </c>
      <c r="CM39">
        <f t="shared" si="30"/>
        <v>0</v>
      </c>
      <c r="CN39">
        <f t="shared" si="31"/>
        <v>0</v>
      </c>
    </row>
    <row r="40" spans="2:92" x14ac:dyDescent="0.25">
      <c r="B40" s="1" t="s">
        <v>372</v>
      </c>
      <c r="C40" s="101" t="s">
        <v>394</v>
      </c>
      <c r="D40" s="1" t="s">
        <v>388</v>
      </c>
      <c r="F40" s="1" t="s">
        <v>156</v>
      </c>
      <c r="G40" s="62">
        <v>12</v>
      </c>
      <c r="H40" s="67">
        <v>70.5</v>
      </c>
      <c r="M40" s="62">
        <v>17</v>
      </c>
      <c r="N40" s="62">
        <v>17</v>
      </c>
      <c r="U40" s="63">
        <v>99</v>
      </c>
      <c r="V40" s="63">
        <v>99</v>
      </c>
      <c r="BC40">
        <f t="shared" si="0"/>
        <v>116</v>
      </c>
      <c r="BE40" s="24">
        <f t="shared" si="1"/>
        <v>116</v>
      </c>
      <c r="BK40">
        <f t="shared" si="2"/>
        <v>12</v>
      </c>
      <c r="BL40">
        <f t="shared" si="3"/>
        <v>70.5</v>
      </c>
      <c r="BM40">
        <f t="shared" si="4"/>
        <v>0</v>
      </c>
      <c r="BN40">
        <f t="shared" si="5"/>
        <v>0</v>
      </c>
      <c r="BO40">
        <f t="shared" si="6"/>
        <v>12</v>
      </c>
      <c r="BP40">
        <f t="shared" si="7"/>
        <v>0</v>
      </c>
      <c r="BQ40">
        <f t="shared" si="8"/>
        <v>0</v>
      </c>
      <c r="BR40">
        <f t="shared" si="9"/>
        <v>0</v>
      </c>
      <c r="BS40">
        <f t="shared" si="10"/>
        <v>0</v>
      </c>
      <c r="BT40">
        <f t="shared" si="11"/>
        <v>0</v>
      </c>
      <c r="BU40">
        <f t="shared" si="12"/>
        <v>0</v>
      </c>
      <c r="BV40">
        <f t="shared" si="13"/>
        <v>0</v>
      </c>
      <c r="BW40">
        <f t="shared" si="14"/>
        <v>0</v>
      </c>
      <c r="BX40">
        <f t="shared" si="15"/>
        <v>0</v>
      </c>
      <c r="BY40">
        <f t="shared" si="16"/>
        <v>0</v>
      </c>
      <c r="BZ40">
        <f t="shared" si="17"/>
        <v>0</v>
      </c>
      <c r="CA40">
        <f t="shared" si="18"/>
        <v>0</v>
      </c>
      <c r="CB40">
        <f t="shared" si="19"/>
        <v>0</v>
      </c>
      <c r="CC40">
        <f t="shared" si="20"/>
        <v>0</v>
      </c>
      <c r="CD40">
        <f t="shared" si="21"/>
        <v>0</v>
      </c>
      <c r="CE40">
        <f t="shared" si="22"/>
        <v>0</v>
      </c>
      <c r="CF40">
        <f t="shared" si="23"/>
        <v>0</v>
      </c>
      <c r="CG40">
        <f t="shared" si="24"/>
        <v>0</v>
      </c>
      <c r="CH40">
        <f t="shared" si="25"/>
        <v>0</v>
      </c>
      <c r="CI40">
        <f t="shared" si="26"/>
        <v>0</v>
      </c>
      <c r="CJ40">
        <f t="shared" si="27"/>
        <v>0</v>
      </c>
      <c r="CK40">
        <f t="shared" si="28"/>
        <v>0</v>
      </c>
      <c r="CL40">
        <f t="shared" si="29"/>
        <v>0</v>
      </c>
      <c r="CM40">
        <f t="shared" si="30"/>
        <v>0</v>
      </c>
      <c r="CN40">
        <f t="shared" si="31"/>
        <v>0</v>
      </c>
    </row>
  </sheetData>
  <sheetProtection sheet="1" objects="1" scenarios="1"/>
  <sortState xmlns:xlrd2="http://schemas.microsoft.com/office/spreadsheetml/2017/richdata2" ref="A9:XFD41">
    <sortCondition ref="V9"/>
  </sortState>
  <mergeCells count="32">
    <mergeCell ref="BC4:BF4"/>
    <mergeCell ref="W3:AL5"/>
    <mergeCell ref="BC3:BF3"/>
    <mergeCell ref="BC5:BF5"/>
    <mergeCell ref="BC6:BE6"/>
    <mergeCell ref="W7:AD7"/>
    <mergeCell ref="AE7:AL7"/>
    <mergeCell ref="AM7:AT7"/>
    <mergeCell ref="AU7:BB7"/>
    <mergeCell ref="W6:AD6"/>
    <mergeCell ref="AE6:AL6"/>
    <mergeCell ref="A1:BI1"/>
    <mergeCell ref="A3:B3"/>
    <mergeCell ref="C3:E3"/>
    <mergeCell ref="F3:N3"/>
    <mergeCell ref="O3:V3"/>
    <mergeCell ref="O4:V4"/>
    <mergeCell ref="BH3:BI7"/>
    <mergeCell ref="A4:B4"/>
    <mergeCell ref="O5:V5"/>
    <mergeCell ref="F4:N4"/>
    <mergeCell ref="C4:E4"/>
    <mergeCell ref="G7:N7"/>
    <mergeCell ref="A5:B5"/>
    <mergeCell ref="C5:E5"/>
    <mergeCell ref="F5:N5"/>
    <mergeCell ref="A6:E7"/>
    <mergeCell ref="G6:N6"/>
    <mergeCell ref="O6:V6"/>
    <mergeCell ref="O7:V7"/>
    <mergeCell ref="AM6:AT6"/>
    <mergeCell ref="AU6:BB6"/>
  </mergeCells>
  <dataValidations count="8">
    <dataValidation type="whole" allowBlank="1" showInputMessage="1" showErrorMessage="1" sqref="BG3" xr:uid="{00000000-0002-0000-0300-000000000000}">
      <formula1>1</formula1>
      <formula2>4</formula2>
    </dataValidation>
    <dataValidation type="whole" allowBlank="1" showInputMessage="1" showErrorMessage="1" sqref="BG4" xr:uid="{00000000-0002-0000-0300-000001000000}">
      <formula1>1</formula1>
      <formula2>2</formula2>
    </dataValidation>
    <dataValidation type="whole" operator="lessThan" allowBlank="1" showInputMessage="1" showErrorMessage="1" sqref="BG5" xr:uid="{00000000-0002-0000-0300-000002000000}">
      <formula1>9</formula1>
    </dataValidation>
    <dataValidation type="whole" operator="lessThan" allowBlank="1" showInputMessage="1" showErrorMessage="1" sqref="BG6" xr:uid="{00000000-0002-0000-0300-000003000000}">
      <formula1>340</formula1>
    </dataValidation>
    <dataValidation type="list" allowBlank="1" showInputMessage="1" showErrorMessage="1" sqref="BH1:BH2 BH9:BH65516" xr:uid="{00000000-0002-0000-0300-000004000000}">
      <formula1>"ja,nee"</formula1>
    </dataValidation>
    <dataValidation type="decimal" allowBlank="1" showInputMessage="1" showErrorMessage="1" sqref="H1:H2 K1:K2 P1:P2 S1:S2 X1:X2 AA1:AA2 AI1:AI2 AF1:AF2 AN1:AN2 AQ1:AQ2 AY1:AY2 AV1:AV2 AV9:AV65516 AY9:AY65516 AN9:AN65516 AQ9:AQ65516 AF9:AF65516 K9:K65516 S9:S65516 P9:P65516 X9:X65516 AA9:AA65516 H9:H65516 AI9:AI65516" xr:uid="{00000000-0002-0000-0300-000005000000}">
      <formula1>0</formula1>
      <formula2>100</formula2>
    </dataValidation>
    <dataValidation type="decimal" allowBlank="1" showInputMessage="1" showErrorMessage="1" sqref="L1:L2 I1:I2 T1:T2 Q1:Q2 AG1:AG2 AB1:AB2 Y1:Y2 AJ1:AJ2 AR1:AR2 AO1:AO2 AW1:AW2 AZ1:AZ2 AZ9:AZ65516 AW9:AW65516 AR9:AR65516 AO9:AO65516 AJ9:AJ65516 Q9:Q65516 AG9:AG65516 AB9:AB65516 I9:I65516 T9:T65516 Y9:Y65516 L9:L65516" xr:uid="{00000000-0002-0000-0300-000006000000}">
      <formula1>0</formula1>
      <formula2>10</formula2>
    </dataValidation>
    <dataValidation operator="lessThan" allowBlank="1" showInputMessage="1" showErrorMessage="1" sqref="O1:O2 AE1:AE2 AU1:AU2 AU9:AU65516 AE9:AE65516 O9:O65516" xr:uid="{00000000-0002-0000-0300-000007000000}"/>
  </dataValidations>
  <printOptions headings="1" gridLines="1"/>
  <pageMargins left="0.19685039370078741" right="0" top="0.98425196850393704" bottom="0.98425196850393704" header="0.51181102362204722" footer="0.51181102362204722"/>
  <pageSetup paperSize="9" scale="89" fitToWidth="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50530" r:id="rId5" name="Button 2">
              <controlPr defaultSize="0" print="0" autoFill="0" autoPict="0" macro="[0]!Sort_Punten_1">
                <anchor moveWithCells="1" sizeWithCells="1">
                  <from>
                    <xdr:col>6</xdr:col>
                    <xdr:colOff>0</xdr:colOff>
                    <xdr:row>7</xdr:row>
                    <xdr:rowOff>7620</xdr:rowOff>
                  </from>
                  <to>
                    <xdr:col>12</xdr:col>
                    <xdr:colOff>0</xdr:colOff>
                    <xdr:row>7</xdr:row>
                    <xdr:rowOff>182880</xdr:rowOff>
                  </to>
                </anchor>
              </controlPr>
            </control>
          </mc:Choice>
        </mc:AlternateContent>
        <mc:AlternateContent xmlns:mc="http://schemas.openxmlformats.org/markup-compatibility/2006">
          <mc:Choice Requires="x14">
            <control shapeId="150531" r:id="rId6" name="Button 3">
              <controlPr defaultSize="0" print="0" autoFill="0" autoPict="0" macro="[0]!Sort_Punten_2">
                <anchor moveWithCells="1" sizeWithCells="1">
                  <from>
                    <xdr:col>14</xdr:col>
                    <xdr:colOff>22860</xdr:colOff>
                    <xdr:row>7</xdr:row>
                    <xdr:rowOff>0</xdr:rowOff>
                  </from>
                  <to>
                    <xdr:col>20</xdr:col>
                    <xdr:colOff>0</xdr:colOff>
                    <xdr:row>7</xdr:row>
                    <xdr:rowOff>175260</xdr:rowOff>
                  </to>
                </anchor>
              </controlPr>
            </control>
          </mc:Choice>
        </mc:AlternateContent>
        <mc:AlternateContent xmlns:mc="http://schemas.openxmlformats.org/markup-compatibility/2006">
          <mc:Choice Requires="x14">
            <control shapeId="150532"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0533"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50534"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50535"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50536" r:id="rId11" name="Button 8">
              <controlPr defaultSize="0" print="0" autoFill="0" autoPict="0" macro="[0]!Sort_Pl_Punten_3">
                <anchor moveWithCells="1" sizeWithCells="1">
                  <from>
                    <xdr:col>28</xdr:col>
                    <xdr:colOff>190500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50537"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0538"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50539"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50540"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50541" r:id="rId16" name="Button 13">
              <controlPr defaultSize="0" print="0" autoFill="0" autoPict="0" macro="[0]!Sort_Punten_3">
                <anchor moveWithCells="1" sizeWithCells="1">
                  <from>
                    <xdr:col>22</xdr:col>
                    <xdr:colOff>22860</xdr:colOff>
                    <xdr:row>7</xdr:row>
                    <xdr:rowOff>7620</xdr:rowOff>
                  </from>
                  <to>
                    <xdr:col>28</xdr:col>
                    <xdr:colOff>7620</xdr:colOff>
                    <xdr:row>7</xdr:row>
                    <xdr:rowOff>182880</xdr:rowOff>
                  </to>
                </anchor>
              </controlPr>
            </control>
          </mc:Choice>
        </mc:AlternateContent>
        <mc:AlternateContent xmlns:mc="http://schemas.openxmlformats.org/markup-compatibility/2006">
          <mc:Choice Requires="x14">
            <control shapeId="150542" r:id="rId17" name="Button 1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0560" r:id="rId18" name="Button 32">
              <controlPr defaultSize="0" print="0" autoFill="0" autoPict="0" macro="[0]!Sort_Pl_Punten_4">
                <anchor moveWithCells="1" sizeWithCells="1">
                  <from>
                    <xdr:col>30</xdr:col>
                    <xdr:colOff>0</xdr:colOff>
                    <xdr:row>7</xdr:row>
                    <xdr:rowOff>7620</xdr:rowOff>
                  </from>
                  <to>
                    <xdr:col>36</xdr:col>
                    <xdr:colOff>7620</xdr:colOff>
                    <xdr:row>7</xdr:row>
                    <xdr:rowOff>182880</xdr:rowOff>
                  </to>
                </anchor>
              </controlPr>
            </control>
          </mc:Choice>
        </mc:AlternateContent>
        <mc:AlternateContent xmlns:mc="http://schemas.openxmlformats.org/markup-compatibility/2006">
          <mc:Choice Requires="x14">
            <control shapeId="150562" r:id="rId19" name="Button 34">
              <controlPr defaultSize="0" print="0" autoFill="0" autoPict="0" macro="[0]!Sort_Pl_Punten_5">
                <anchor moveWithCells="1" sizeWithCells="1">
                  <from>
                    <xdr:col>38</xdr:col>
                    <xdr:colOff>0</xdr:colOff>
                    <xdr:row>7</xdr:row>
                    <xdr:rowOff>22860</xdr:rowOff>
                  </from>
                  <to>
                    <xdr:col>45</xdr:col>
                    <xdr:colOff>190500</xdr:colOff>
                    <xdr:row>8</xdr:row>
                    <xdr:rowOff>0</xdr:rowOff>
                  </to>
                </anchor>
              </controlPr>
            </control>
          </mc:Choice>
        </mc:AlternateContent>
        <mc:AlternateContent xmlns:mc="http://schemas.openxmlformats.org/markup-compatibility/2006">
          <mc:Choice Requires="x14">
            <control shapeId="150563" r:id="rId20" name="Button 35">
              <controlPr defaultSize="0" print="0" autoFill="0" autoPict="0" macro="[0]!Sort_Punten_3">
                <anchor moveWithCells="1" sizeWithCells="1">
                  <from>
                    <xdr:col>38</xdr:col>
                    <xdr:colOff>0</xdr:colOff>
                    <xdr:row>6</xdr:row>
                    <xdr:rowOff>152400</xdr:rowOff>
                  </from>
                  <to>
                    <xdr:col>44</xdr:col>
                    <xdr:colOff>38100</xdr:colOff>
                    <xdr:row>7</xdr:row>
                    <xdr:rowOff>160020</xdr:rowOff>
                  </to>
                </anchor>
              </controlPr>
            </control>
          </mc:Choice>
        </mc:AlternateContent>
        <mc:AlternateContent xmlns:mc="http://schemas.openxmlformats.org/markup-compatibility/2006">
          <mc:Choice Requires="x14">
            <control shapeId="150564" r:id="rId21" name="Button 36">
              <controlPr defaultSize="0" print="0" autoFill="0" autoPict="0" macro="[0]!Sort_Pl_Punten_4">
                <anchor moveWithCells="1" sizeWithCells="1">
                  <from>
                    <xdr:col>46</xdr:col>
                    <xdr:colOff>0</xdr:colOff>
                    <xdr:row>7</xdr:row>
                    <xdr:rowOff>7620</xdr:rowOff>
                  </from>
                  <to>
                    <xdr:col>52</xdr:col>
                    <xdr:colOff>7620</xdr:colOff>
                    <xdr:row>7</xdr:row>
                    <xdr:rowOff>182880</xdr:rowOff>
                  </to>
                </anchor>
              </controlPr>
            </control>
          </mc:Choice>
        </mc:AlternateContent>
        <mc:AlternateContent xmlns:mc="http://schemas.openxmlformats.org/markup-compatibility/2006">
          <mc:Choice Requires="x14">
            <control shapeId="150565" r:id="rId22" name="Button 37">
              <controlPr defaultSize="0" print="0" autoFill="0" autoPict="0" macro="[0]!Sort_Pl_Punten_6">
                <anchor moveWithCells="1" sizeWithCells="1">
                  <from>
                    <xdr:col>53</xdr:col>
                    <xdr:colOff>30480</xdr:colOff>
                    <xdr:row>7</xdr:row>
                    <xdr:rowOff>0</xdr:rowOff>
                  </from>
                  <to>
                    <xdr:col>53</xdr:col>
                    <xdr:colOff>190500</xdr:colOff>
                    <xdr:row>7</xdr:row>
                    <xdr:rowOff>304800</xdr:rowOff>
                  </to>
                </anchor>
              </controlPr>
            </control>
          </mc:Choice>
        </mc:AlternateContent>
        <mc:AlternateContent xmlns:mc="http://schemas.openxmlformats.org/markup-compatibility/2006">
          <mc:Choice Requires="x14">
            <control shapeId="150567" r:id="rId23" name="Button 39">
              <controlPr defaultSize="0" print="0" autoFill="0" autoPict="0" macro="[0]!Sort_Pl_Punten_4">
                <anchor moveWithCells="1" sizeWithCells="1">
                  <from>
                    <xdr:col>30</xdr:col>
                    <xdr:colOff>0</xdr:colOff>
                    <xdr:row>7</xdr:row>
                    <xdr:rowOff>22860</xdr:rowOff>
                  </from>
                  <to>
                    <xdr:col>37</xdr:col>
                    <xdr:colOff>175260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CN46"/>
  <sheetViews>
    <sheetView workbookViewId="0">
      <pane xSplit="5" ySplit="8" topLeftCell="F9" activePane="bottomRight" state="frozen"/>
      <selection activeCell="C4" sqref="C4:E4"/>
      <selection pane="topRight" activeCell="C4" sqref="C4:E4"/>
      <selection pane="bottomLeft" activeCell="C4" sqref="C4:E4"/>
      <selection pane="bottomRight" activeCell="BI14" sqref="BI14"/>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96" hidden="1" customWidth="1"/>
    <col min="6" max="6" width="18.6640625" style="1" customWidth="1"/>
    <col min="7" max="7" width="3.6640625" style="62" customWidth="1"/>
    <col min="8" max="8" width="5.33203125" style="80" customWidth="1"/>
    <col min="9" max="9" width="4.109375" style="67" hidden="1" customWidth="1"/>
    <col min="10" max="10" width="3.6640625" style="87" customWidth="1"/>
    <col min="11" max="11" width="5.33203125" style="81" customWidth="1"/>
    <col min="12" max="12" width="4.109375" style="68" hidden="1" customWidth="1"/>
    <col min="13" max="14" width="3" style="62" customWidth="1"/>
    <col min="15" max="15" width="3.6640625" style="63" customWidth="1"/>
    <col min="16" max="16" width="5.33203125" style="82" customWidth="1"/>
    <col min="17" max="17" width="4.109375" style="70" hidden="1" customWidth="1"/>
    <col min="18" max="18" width="3.6640625" style="63" customWidth="1"/>
    <col min="19" max="19" width="5.33203125" style="82" customWidth="1"/>
    <col min="20" max="20" width="4.109375" style="70" hidden="1" customWidth="1"/>
    <col min="21" max="22" width="3" style="63" customWidth="1"/>
    <col min="23" max="23" width="3.6640625" style="62" customWidth="1"/>
    <col min="24" max="24" width="5.33203125" style="81" customWidth="1"/>
    <col min="25" max="25" width="4.109375" style="68" hidden="1" customWidth="1"/>
    <col min="26" max="26" width="3.6640625" style="62" customWidth="1"/>
    <col min="27" max="27" width="5.33203125" style="81" customWidth="1"/>
    <col min="28" max="28" width="4.109375" style="68" hidden="1" customWidth="1"/>
    <col min="29" max="30" width="3" style="62" customWidth="1"/>
    <col min="31" max="31" width="3.6640625" style="63" hidden="1" customWidth="1"/>
    <col min="32" max="32" width="5.33203125" style="82" hidden="1" customWidth="1"/>
    <col min="33" max="33" width="4.109375" style="70" hidden="1" customWidth="1"/>
    <col min="34" max="34" width="3.6640625" style="63" hidden="1" customWidth="1"/>
    <col min="35" max="35" width="5.33203125" style="82" hidden="1" customWidth="1"/>
    <col min="36" max="36" width="4.109375" style="70" hidden="1" customWidth="1"/>
    <col min="37" max="38" width="3" style="63" hidden="1" customWidth="1"/>
    <col min="39" max="39" width="3.6640625" style="62" hidden="1" customWidth="1"/>
    <col min="40" max="40" width="5.33203125" style="81" hidden="1" customWidth="1"/>
    <col min="41" max="41" width="4.109375" style="68" hidden="1" customWidth="1"/>
    <col min="42" max="42" width="3.6640625" style="62" hidden="1" customWidth="1"/>
    <col min="43" max="43" width="5.33203125" style="81" hidden="1" customWidth="1"/>
    <col min="44" max="44" width="4.109375" style="68" hidden="1" customWidth="1"/>
    <col min="45" max="46" width="3" style="62" hidden="1" customWidth="1"/>
    <col min="47" max="47" width="3.6640625" style="63" hidden="1" customWidth="1"/>
    <col min="48" max="48" width="5.33203125" style="82" hidden="1" customWidth="1"/>
    <col min="49" max="49" width="4.109375" style="70" hidden="1" customWidth="1"/>
    <col min="50" max="50" width="3.6640625" style="63" hidden="1" customWidth="1"/>
    <col min="51" max="51" width="5.33203125" style="82"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04" t="s">
        <v>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row>
    <row r="2" spans="1:92" ht="12.75" hidden="1" customHeight="1" x14ac:dyDescent="0.25">
      <c r="A2" s="9"/>
      <c r="B2" s="9"/>
      <c r="C2" s="9"/>
      <c r="D2" s="9"/>
      <c r="E2" s="99"/>
      <c r="F2" s="9"/>
      <c r="G2" s="84"/>
      <c r="H2" s="79"/>
      <c r="I2" s="65"/>
      <c r="J2" s="85"/>
      <c r="N2" s="62">
        <v>1</v>
      </c>
      <c r="O2" s="88"/>
      <c r="V2" s="63">
        <v>2</v>
      </c>
      <c r="W2" s="84"/>
      <c r="AD2" s="62">
        <v>3</v>
      </c>
      <c r="AE2" s="88"/>
      <c r="AL2" s="63">
        <v>4</v>
      </c>
      <c r="AM2" s="84"/>
      <c r="AT2" s="62">
        <v>5</v>
      </c>
      <c r="AU2" s="88"/>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07" t="s">
        <v>8</v>
      </c>
      <c r="B3" s="108"/>
      <c r="C3" s="109" t="str">
        <f>Instellingen!B3</f>
        <v>West Veluwe</v>
      </c>
      <c r="D3" s="110"/>
      <c r="E3" s="111"/>
      <c r="F3" s="107" t="s">
        <v>27</v>
      </c>
      <c r="G3" s="112"/>
      <c r="H3" s="112"/>
      <c r="I3" s="112"/>
      <c r="J3" s="112"/>
      <c r="K3" s="112"/>
      <c r="L3" s="112"/>
      <c r="M3" s="112"/>
      <c r="N3" s="108"/>
      <c r="O3" s="113"/>
      <c r="P3" s="114"/>
      <c r="Q3" s="114"/>
      <c r="R3" s="114"/>
      <c r="S3" s="114"/>
      <c r="T3" s="114"/>
      <c r="U3" s="114"/>
      <c r="V3" s="115"/>
      <c r="W3" s="116"/>
      <c r="X3" s="117"/>
      <c r="Y3" s="117"/>
      <c r="Z3" s="117"/>
      <c r="AA3" s="117"/>
      <c r="AB3" s="117"/>
      <c r="AC3" s="117"/>
      <c r="AD3" s="117"/>
      <c r="AE3" s="117"/>
      <c r="AF3" s="117"/>
      <c r="AG3" s="117"/>
      <c r="AH3" s="117"/>
      <c r="AI3" s="117"/>
      <c r="AJ3" s="117"/>
      <c r="AK3" s="117"/>
      <c r="AL3" s="118"/>
      <c r="AM3" s="91"/>
      <c r="AN3" s="91"/>
      <c r="AO3" s="91"/>
      <c r="AP3" s="91"/>
      <c r="AQ3" s="91"/>
      <c r="AR3" s="91"/>
      <c r="AS3" s="91"/>
      <c r="AT3" s="91"/>
      <c r="AU3" s="91"/>
      <c r="AV3" s="91"/>
      <c r="AW3" s="91"/>
      <c r="AX3" s="91"/>
      <c r="AY3" s="91"/>
      <c r="AZ3" s="91"/>
      <c r="BA3" s="91"/>
      <c r="BB3" s="91"/>
      <c r="BC3" s="107" t="s">
        <v>26</v>
      </c>
      <c r="BD3" s="112"/>
      <c r="BE3" s="112"/>
      <c r="BF3" s="108"/>
      <c r="BG3" s="20">
        <f>Instellingen!B6</f>
        <v>3</v>
      </c>
      <c r="BH3" s="125"/>
      <c r="BI3" s="126"/>
    </row>
    <row r="4" spans="1:92" x14ac:dyDescent="0.25">
      <c r="A4" s="107" t="s">
        <v>9</v>
      </c>
      <c r="B4" s="108"/>
      <c r="C4" s="131" t="s">
        <v>127</v>
      </c>
      <c r="D4" s="110"/>
      <c r="E4" s="111"/>
      <c r="F4" s="107" t="s">
        <v>33</v>
      </c>
      <c r="G4" s="112"/>
      <c r="H4" s="112"/>
      <c r="I4" s="112"/>
      <c r="J4" s="112"/>
      <c r="K4" s="112"/>
      <c r="L4" s="112"/>
      <c r="M4" s="112"/>
      <c r="N4" s="108"/>
      <c r="O4" s="109">
        <f>Instellingen!B7</f>
        <v>1</v>
      </c>
      <c r="P4" s="110"/>
      <c r="Q4" s="110"/>
      <c r="R4" s="110"/>
      <c r="S4" s="110"/>
      <c r="T4" s="110"/>
      <c r="U4" s="110"/>
      <c r="V4" s="111"/>
      <c r="W4" s="119"/>
      <c r="X4" s="120"/>
      <c r="Y4" s="120"/>
      <c r="Z4" s="120"/>
      <c r="AA4" s="120"/>
      <c r="AB4" s="120"/>
      <c r="AC4" s="120"/>
      <c r="AD4" s="120"/>
      <c r="AE4" s="120"/>
      <c r="AF4" s="120"/>
      <c r="AG4" s="120"/>
      <c r="AH4" s="120"/>
      <c r="AI4" s="120"/>
      <c r="AJ4" s="120"/>
      <c r="AK4" s="120"/>
      <c r="AL4" s="121"/>
      <c r="AM4" s="40"/>
      <c r="AN4" s="40"/>
      <c r="AO4" s="40"/>
      <c r="AP4" s="40"/>
      <c r="AQ4" s="40"/>
      <c r="AR4" s="40"/>
      <c r="AS4" s="40"/>
      <c r="AT4" s="40"/>
      <c r="AU4" s="40"/>
      <c r="AV4" s="40"/>
      <c r="AW4" s="40"/>
      <c r="AX4" s="40"/>
      <c r="AY4" s="40"/>
      <c r="AZ4" s="40"/>
      <c r="BA4" s="40"/>
      <c r="BB4" s="40"/>
      <c r="BC4" s="107"/>
      <c r="BD4" s="112"/>
      <c r="BE4" s="112"/>
      <c r="BF4" s="108"/>
      <c r="BG4" s="20"/>
      <c r="BH4" s="127"/>
      <c r="BI4" s="128"/>
    </row>
    <row r="5" spans="1:92" x14ac:dyDescent="0.25">
      <c r="A5" s="107" t="s">
        <v>10</v>
      </c>
      <c r="B5" s="108"/>
      <c r="C5" s="109"/>
      <c r="D5" s="110"/>
      <c r="E5" s="111"/>
      <c r="F5" s="107" t="s">
        <v>11</v>
      </c>
      <c r="G5" s="112"/>
      <c r="H5" s="112"/>
      <c r="I5" s="112"/>
      <c r="J5" s="112"/>
      <c r="K5" s="112"/>
      <c r="L5" s="112"/>
      <c r="M5" s="112"/>
      <c r="N5" s="108"/>
      <c r="O5" s="109">
        <f>Instellingen!B5</f>
        <v>99</v>
      </c>
      <c r="P5" s="110"/>
      <c r="Q5" s="110"/>
      <c r="R5" s="110"/>
      <c r="S5" s="110"/>
      <c r="T5" s="110"/>
      <c r="U5" s="110"/>
      <c r="V5" s="111"/>
      <c r="W5" s="122"/>
      <c r="X5" s="123"/>
      <c r="Y5" s="123"/>
      <c r="Z5" s="123"/>
      <c r="AA5" s="123"/>
      <c r="AB5" s="123"/>
      <c r="AC5" s="123"/>
      <c r="AD5" s="123"/>
      <c r="AE5" s="123"/>
      <c r="AF5" s="123"/>
      <c r="AG5" s="123"/>
      <c r="AH5" s="123"/>
      <c r="AI5" s="123"/>
      <c r="AJ5" s="123"/>
      <c r="AK5" s="123"/>
      <c r="AL5" s="124"/>
      <c r="AM5" s="92"/>
      <c r="AN5" s="92"/>
      <c r="AO5" s="92"/>
      <c r="AP5" s="92"/>
      <c r="AQ5" s="92"/>
      <c r="AR5" s="92"/>
      <c r="AS5" s="92"/>
      <c r="AT5" s="92"/>
      <c r="AU5" s="92"/>
      <c r="AV5" s="92"/>
      <c r="AW5" s="92"/>
      <c r="AX5" s="92"/>
      <c r="AY5" s="92"/>
      <c r="AZ5" s="92"/>
      <c r="BA5" s="92"/>
      <c r="BB5" s="92"/>
      <c r="BC5" s="132" t="s">
        <v>12</v>
      </c>
      <c r="BD5" s="133"/>
      <c r="BE5" s="133"/>
      <c r="BF5" s="134"/>
      <c r="BG5" s="8">
        <v>2</v>
      </c>
      <c r="BH5" s="127"/>
      <c r="BI5" s="128"/>
    </row>
    <row r="6" spans="1:92" ht="12.75" customHeight="1" x14ac:dyDescent="0.25">
      <c r="A6" s="135"/>
      <c r="B6" s="136"/>
      <c r="C6" s="136"/>
      <c r="D6" s="136"/>
      <c r="E6" s="137"/>
      <c r="F6" s="36" t="s">
        <v>13</v>
      </c>
      <c r="G6" s="140" t="str">
        <f>Instellingen!B40</f>
        <v xml:space="preserve">Putten </v>
      </c>
      <c r="H6" s="141"/>
      <c r="I6" s="141"/>
      <c r="J6" s="141"/>
      <c r="K6" s="141"/>
      <c r="L6" s="141"/>
      <c r="M6" s="141"/>
      <c r="N6" s="142"/>
      <c r="O6" s="143" t="str">
        <f>Instellingen!B41</f>
        <v>Nijkerkerveen</v>
      </c>
      <c r="P6" s="144"/>
      <c r="Q6" s="144"/>
      <c r="R6" s="144"/>
      <c r="S6" s="144"/>
      <c r="T6" s="144"/>
      <c r="U6" s="144"/>
      <c r="V6" s="145"/>
      <c r="W6" s="140" t="str">
        <f>Instellingen!B42</f>
        <v>Hoevelaken</v>
      </c>
      <c r="X6" s="141"/>
      <c r="Y6" s="141"/>
      <c r="Z6" s="141"/>
      <c r="AA6" s="141"/>
      <c r="AB6" s="141"/>
      <c r="AC6" s="141"/>
      <c r="AD6" s="142"/>
      <c r="AE6" s="143" t="str">
        <f>Instellingen!B43</f>
        <v xml:space="preserve"> </v>
      </c>
      <c r="AF6" s="144"/>
      <c r="AG6" s="144"/>
      <c r="AH6" s="144"/>
      <c r="AI6" s="144"/>
      <c r="AJ6" s="144"/>
      <c r="AK6" s="144"/>
      <c r="AL6" s="145"/>
      <c r="AM6" s="140" t="str">
        <f>Instellingen!B44</f>
        <v xml:space="preserve"> </v>
      </c>
      <c r="AN6" s="141"/>
      <c r="AO6" s="141"/>
      <c r="AP6" s="141"/>
      <c r="AQ6" s="141"/>
      <c r="AR6" s="141"/>
      <c r="AS6" s="141"/>
      <c r="AT6" s="142"/>
      <c r="AU6" s="143" t="str">
        <f>Instellingen!B45</f>
        <v xml:space="preserve"> </v>
      </c>
      <c r="AV6" s="144"/>
      <c r="AW6" s="144"/>
      <c r="AX6" s="144"/>
      <c r="AY6" s="144"/>
      <c r="AZ6" s="144"/>
      <c r="BA6" s="144"/>
      <c r="BB6" s="145"/>
      <c r="BC6" s="146" t="s">
        <v>32</v>
      </c>
      <c r="BD6" s="147"/>
      <c r="BE6" s="108"/>
      <c r="BF6" s="34"/>
      <c r="BG6" s="20"/>
      <c r="BH6" s="127"/>
      <c r="BI6" s="128"/>
    </row>
    <row r="7" spans="1:92" ht="12.75" customHeight="1" x14ac:dyDescent="0.25">
      <c r="A7" s="138"/>
      <c r="B7" s="138"/>
      <c r="C7" s="138"/>
      <c r="D7" s="138"/>
      <c r="E7" s="139"/>
      <c r="F7" s="36" t="s">
        <v>14</v>
      </c>
      <c r="G7" s="148" t="str">
        <f>Instellingen!C40</f>
        <v>3 Mei</v>
      </c>
      <c r="H7" s="149"/>
      <c r="I7" s="149"/>
      <c r="J7" s="149"/>
      <c r="K7" s="149"/>
      <c r="L7" s="149"/>
      <c r="M7" s="149"/>
      <c r="N7" s="150"/>
      <c r="O7" s="151" t="str">
        <f>Instellingen!C41</f>
        <v>17 Mei</v>
      </c>
      <c r="P7" s="152"/>
      <c r="Q7" s="152"/>
      <c r="R7" s="152"/>
      <c r="S7" s="152"/>
      <c r="T7" s="152"/>
      <c r="U7" s="152"/>
      <c r="V7" s="153"/>
      <c r="W7" s="148" t="str">
        <f>Instellingen!C42</f>
        <v xml:space="preserve">7 Juni </v>
      </c>
      <c r="X7" s="149"/>
      <c r="Y7" s="149"/>
      <c r="Z7" s="149"/>
      <c r="AA7" s="149"/>
      <c r="AB7" s="149"/>
      <c r="AC7" s="149"/>
      <c r="AD7" s="150"/>
      <c r="AE7" s="151" t="str">
        <f>Instellingen!C43</f>
        <v xml:space="preserve"> </v>
      </c>
      <c r="AF7" s="152"/>
      <c r="AG7" s="152"/>
      <c r="AH7" s="152"/>
      <c r="AI7" s="152"/>
      <c r="AJ7" s="152"/>
      <c r="AK7" s="152"/>
      <c r="AL7" s="153"/>
      <c r="AM7" s="148" t="str">
        <f>Instellingen!C44</f>
        <v xml:space="preserve"> </v>
      </c>
      <c r="AN7" s="159"/>
      <c r="AO7" s="159"/>
      <c r="AP7" s="159"/>
      <c r="AQ7" s="159"/>
      <c r="AR7" s="159"/>
      <c r="AS7" s="159"/>
      <c r="AT7" s="160"/>
      <c r="AU7" s="151" t="str">
        <f>Instellingen!C45</f>
        <v xml:space="preserve"> </v>
      </c>
      <c r="AV7" s="161"/>
      <c r="AW7" s="161"/>
      <c r="AX7" s="161"/>
      <c r="AY7" s="161"/>
      <c r="AZ7" s="161"/>
      <c r="BA7" s="161"/>
      <c r="BB7" s="162"/>
      <c r="BC7" s="37" t="s">
        <v>34</v>
      </c>
      <c r="BD7" s="10" t="s">
        <v>35</v>
      </c>
      <c r="BE7" s="5" t="s">
        <v>36</v>
      </c>
      <c r="BF7" s="3"/>
      <c r="BG7" s="3"/>
      <c r="BH7" s="129"/>
      <c r="BI7" s="130"/>
    </row>
    <row r="8" spans="1:92" ht="25.5" customHeight="1" x14ac:dyDescent="0.25">
      <c r="A8" s="2" t="s">
        <v>18</v>
      </c>
      <c r="B8" s="2" t="s">
        <v>6</v>
      </c>
      <c r="C8" s="2" t="s">
        <v>0</v>
      </c>
      <c r="D8" s="2" t="s">
        <v>1</v>
      </c>
      <c r="E8" s="97" t="s">
        <v>71</v>
      </c>
      <c r="F8" s="36" t="s">
        <v>3</v>
      </c>
      <c r="G8" s="7" t="s">
        <v>73</v>
      </c>
      <c r="H8" s="90" t="s">
        <v>98</v>
      </c>
      <c r="I8" s="66" t="s">
        <v>75</v>
      </c>
      <c r="J8" s="86" t="s">
        <v>76</v>
      </c>
      <c r="K8" s="83" t="s">
        <v>99</v>
      </c>
      <c r="L8" s="69" t="s">
        <v>78</v>
      </c>
      <c r="M8" s="2" t="s">
        <v>4</v>
      </c>
      <c r="N8" s="2" t="s">
        <v>15</v>
      </c>
      <c r="O8" s="89" t="s">
        <v>73</v>
      </c>
      <c r="P8" s="83" t="s">
        <v>98</v>
      </c>
      <c r="Q8" s="78" t="s">
        <v>75</v>
      </c>
      <c r="R8" s="71" t="s">
        <v>76</v>
      </c>
      <c r="S8" s="83" t="s">
        <v>99</v>
      </c>
      <c r="T8" s="78" t="s">
        <v>78</v>
      </c>
      <c r="U8" s="2" t="s">
        <v>4</v>
      </c>
      <c r="V8" s="2" t="s">
        <v>15</v>
      </c>
      <c r="W8" s="89" t="s">
        <v>73</v>
      </c>
      <c r="X8" s="83" t="s">
        <v>98</v>
      </c>
      <c r="Y8" s="78" t="s">
        <v>75</v>
      </c>
      <c r="Z8" s="71" t="s">
        <v>76</v>
      </c>
      <c r="AA8" s="83" t="s">
        <v>99</v>
      </c>
      <c r="AB8" s="78" t="s">
        <v>78</v>
      </c>
      <c r="AC8" s="2" t="s">
        <v>4</v>
      </c>
      <c r="AD8" s="2" t="s">
        <v>15</v>
      </c>
      <c r="AE8" s="89" t="s">
        <v>73</v>
      </c>
      <c r="AF8" s="83" t="s">
        <v>98</v>
      </c>
      <c r="AG8" s="78" t="s">
        <v>75</v>
      </c>
      <c r="AH8" s="71" t="s">
        <v>76</v>
      </c>
      <c r="AI8" s="83" t="s">
        <v>99</v>
      </c>
      <c r="AJ8" s="78" t="s">
        <v>78</v>
      </c>
      <c r="AK8" s="2" t="s">
        <v>4</v>
      </c>
      <c r="AL8" s="2" t="s">
        <v>15</v>
      </c>
      <c r="AM8" s="89" t="s">
        <v>73</v>
      </c>
      <c r="AN8" s="83" t="s">
        <v>98</v>
      </c>
      <c r="AO8" s="78" t="s">
        <v>75</v>
      </c>
      <c r="AP8" s="71" t="s">
        <v>76</v>
      </c>
      <c r="AQ8" s="83" t="s">
        <v>99</v>
      </c>
      <c r="AR8" s="78" t="s">
        <v>78</v>
      </c>
      <c r="AS8" s="2" t="s">
        <v>4</v>
      </c>
      <c r="AT8" s="2" t="s">
        <v>15</v>
      </c>
      <c r="AU8" s="89" t="s">
        <v>73</v>
      </c>
      <c r="AV8" s="83" t="s">
        <v>98</v>
      </c>
      <c r="AW8" s="78" t="s">
        <v>75</v>
      </c>
      <c r="AX8" s="71" t="s">
        <v>76</v>
      </c>
      <c r="AY8" s="83" t="s">
        <v>99</v>
      </c>
      <c r="AZ8" s="78" t="s">
        <v>78</v>
      </c>
      <c r="BA8" s="2" t="s">
        <v>4</v>
      </c>
      <c r="BB8" s="2" t="s">
        <v>15</v>
      </c>
      <c r="BC8" s="38" t="s">
        <v>22</v>
      </c>
      <c r="BD8" s="23" t="s">
        <v>22</v>
      </c>
      <c r="BE8" s="64" t="s">
        <v>22</v>
      </c>
      <c r="BF8" s="22" t="s">
        <v>16</v>
      </c>
      <c r="BG8" s="22" t="s">
        <v>17</v>
      </c>
      <c r="BH8" s="7" t="s">
        <v>69</v>
      </c>
      <c r="BI8" s="2" t="s">
        <v>5</v>
      </c>
      <c r="BK8" s="72" t="s">
        <v>86</v>
      </c>
      <c r="BL8" s="72" t="s">
        <v>79</v>
      </c>
      <c r="BM8" s="72" t="s">
        <v>87</v>
      </c>
      <c r="BN8" s="72" t="s">
        <v>80</v>
      </c>
      <c r="BO8" s="72" t="s">
        <v>97</v>
      </c>
      <c r="BP8" s="72" t="s">
        <v>88</v>
      </c>
      <c r="BQ8" s="72" t="s">
        <v>81</v>
      </c>
      <c r="BR8" s="72" t="s">
        <v>89</v>
      </c>
      <c r="BS8" s="72" t="s">
        <v>101</v>
      </c>
      <c r="BT8" s="73" t="s">
        <v>96</v>
      </c>
      <c r="BU8" s="72" t="s">
        <v>90</v>
      </c>
      <c r="BV8" s="72" t="s">
        <v>82</v>
      </c>
      <c r="BW8" s="72" t="s">
        <v>91</v>
      </c>
      <c r="BX8" s="72" t="s">
        <v>83</v>
      </c>
      <c r="BY8" s="73" t="s">
        <v>95</v>
      </c>
      <c r="BZ8" s="72" t="s">
        <v>92</v>
      </c>
      <c r="CA8" s="72" t="s">
        <v>84</v>
      </c>
      <c r="CB8" s="72" t="s">
        <v>93</v>
      </c>
      <c r="CC8" s="73" t="s">
        <v>85</v>
      </c>
      <c r="CD8" s="73" t="s">
        <v>94</v>
      </c>
      <c r="CE8" s="72" t="s">
        <v>106</v>
      </c>
      <c r="CF8" s="72" t="s">
        <v>107</v>
      </c>
      <c r="CG8" s="72" t="s">
        <v>108</v>
      </c>
      <c r="CH8" s="72" t="s">
        <v>109</v>
      </c>
      <c r="CI8" s="73" t="s">
        <v>116</v>
      </c>
      <c r="CJ8" s="72" t="s">
        <v>111</v>
      </c>
      <c r="CK8" s="72" t="s">
        <v>112</v>
      </c>
      <c r="CL8" s="72" t="s">
        <v>113</v>
      </c>
      <c r="CM8" s="73" t="s">
        <v>114</v>
      </c>
      <c r="CN8" s="73" t="s">
        <v>115</v>
      </c>
    </row>
    <row r="9" spans="1:92" x14ac:dyDescent="0.25">
      <c r="B9" s="1" t="s">
        <v>145</v>
      </c>
      <c r="C9" s="1" t="s">
        <v>262</v>
      </c>
      <c r="D9" s="1" t="s">
        <v>146</v>
      </c>
      <c r="E9" s="96" t="s">
        <v>263</v>
      </c>
      <c r="F9" s="1" t="s">
        <v>147</v>
      </c>
      <c r="G9" s="62">
        <v>0</v>
      </c>
      <c r="H9" s="80">
        <v>40.71</v>
      </c>
      <c r="J9" s="87">
        <v>0</v>
      </c>
      <c r="K9" s="81">
        <v>32.36</v>
      </c>
      <c r="M9" s="62">
        <v>1</v>
      </c>
      <c r="N9" s="62">
        <v>1</v>
      </c>
      <c r="O9" s="63">
        <v>0</v>
      </c>
      <c r="P9" s="82">
        <v>33.4</v>
      </c>
      <c r="R9" s="63">
        <v>0</v>
      </c>
      <c r="S9" s="82">
        <v>36.369999999999997</v>
      </c>
      <c r="U9" s="63">
        <v>1</v>
      </c>
      <c r="V9" s="63">
        <v>1</v>
      </c>
      <c r="BC9">
        <f t="shared" ref="BC9:BC46" si="0">N9+V9+AD9+AL9+AT9+BB9</f>
        <v>2</v>
      </c>
      <c r="BE9" s="24">
        <f t="shared" ref="BE9:BE46" si="1">BC9-BD9</f>
        <v>2</v>
      </c>
      <c r="BK9">
        <f t="shared" ref="BK9:BK46" si="2">IF(G9&gt;99,199,G9)</f>
        <v>0</v>
      </c>
      <c r="BL9">
        <f t="shared" ref="BL9:BL46" si="3">IF(H9&gt;99,0,H9)</f>
        <v>40.71</v>
      </c>
      <c r="BM9">
        <f t="shared" ref="BM9:BM46" si="4">IF(J9&gt;99,199,J9)</f>
        <v>0</v>
      </c>
      <c r="BN9">
        <f t="shared" ref="BN9:BN46" si="5">IF(K9&gt;99,0,K9)</f>
        <v>32.36</v>
      </c>
      <c r="BO9">
        <f t="shared" ref="BO9:BO46" si="6">BK9+BM9</f>
        <v>0</v>
      </c>
      <c r="BP9">
        <f t="shared" ref="BP9:BP46" si="7">IF(O9&gt;99,199,O9)</f>
        <v>0</v>
      </c>
      <c r="BQ9">
        <f t="shared" ref="BQ9:BQ46" si="8">IF(P9&gt;99,0,P9)</f>
        <v>33.4</v>
      </c>
      <c r="BR9">
        <f t="shared" ref="BR9:BR46" si="9">IF(R9&gt;99,199,R9)</f>
        <v>0</v>
      </c>
      <c r="BS9">
        <f t="shared" ref="BS9:BS46" si="10">IF(S9&gt;99,0,S9)</f>
        <v>36.369999999999997</v>
      </c>
      <c r="BT9">
        <f t="shared" ref="BT9:BT46" si="11">BP9+BR9</f>
        <v>0</v>
      </c>
      <c r="BU9">
        <f t="shared" ref="BU9:BU46" si="12">IF(W9&gt;99,199,W9)</f>
        <v>0</v>
      </c>
      <c r="BV9">
        <f t="shared" ref="BV9:BV46" si="13">IF(X9&gt;99,0,X9)</f>
        <v>0</v>
      </c>
      <c r="BW9">
        <f t="shared" ref="BW9:BW46" si="14">IF(Z9&gt;99,199,Z9)</f>
        <v>0</v>
      </c>
      <c r="BX9">
        <f t="shared" ref="BX9:BX46" si="15">IF(AA9&gt;99,0,AA9)</f>
        <v>0</v>
      </c>
      <c r="BY9">
        <f t="shared" ref="BY9:BY46" si="16">BU9+BW9</f>
        <v>0</v>
      </c>
      <c r="BZ9">
        <f t="shared" ref="BZ9:BZ46" si="17">IF(AE9&gt;99,199,AE9)</f>
        <v>0</v>
      </c>
      <c r="CA9">
        <f t="shared" ref="CA9:CA46" si="18">IF(AF9&gt;99,0,AF9)</f>
        <v>0</v>
      </c>
      <c r="CB9">
        <f t="shared" ref="CB9:CB46" si="19">IF(AH9&gt;99,199,AH9)</f>
        <v>0</v>
      </c>
      <c r="CC9">
        <f t="shared" ref="CC9:CC46" si="20">IF(AI9&gt;99,0,AI9)</f>
        <v>0</v>
      </c>
      <c r="CD9">
        <f t="shared" ref="CD9:CD46" si="21">BZ9+CB9</f>
        <v>0</v>
      </c>
      <c r="CE9">
        <f t="shared" ref="CE9:CE46" si="22">IF(AM9&gt;99,199,AM9)</f>
        <v>0</v>
      </c>
      <c r="CF9">
        <f t="shared" ref="CF9:CF46" si="23">IF(AN9&gt;99,0,AN9)</f>
        <v>0</v>
      </c>
      <c r="CG9">
        <f t="shared" ref="CG9:CG46" si="24">IF(AP9&gt;99,199,AP9)</f>
        <v>0</v>
      </c>
      <c r="CH9">
        <f t="shared" ref="CH9:CH46" si="25">IF(AQ9&gt;99,0,AQ9)</f>
        <v>0</v>
      </c>
      <c r="CI9">
        <f t="shared" ref="CI9:CI46" si="26">CE9+CG9</f>
        <v>0</v>
      </c>
      <c r="CJ9">
        <f t="shared" ref="CJ9:CJ46" si="27">IF(AU9&gt;99,199,AU9)</f>
        <v>0</v>
      </c>
      <c r="CK9">
        <f t="shared" ref="CK9:CK46" si="28">IF(AV9&gt;99,0,AV9)</f>
        <v>0</v>
      </c>
      <c r="CL9">
        <f t="shared" ref="CL9:CL46" si="29">IF(AX9&gt;99,199,AX9)</f>
        <v>0</v>
      </c>
      <c r="CM9">
        <f t="shared" ref="CM9:CM46" si="30">IF(AY9&gt;99,0,AY9)</f>
        <v>0</v>
      </c>
      <c r="CN9">
        <f t="shared" ref="CN9:CN46" si="31">CJ9+CL9</f>
        <v>0</v>
      </c>
    </row>
    <row r="10" spans="1:92" x14ac:dyDescent="0.25">
      <c r="B10" s="1" t="s">
        <v>154</v>
      </c>
      <c r="C10" s="1" t="s">
        <v>266</v>
      </c>
      <c r="D10" s="1" t="s">
        <v>155</v>
      </c>
      <c r="E10" s="96" t="s">
        <v>263</v>
      </c>
      <c r="F10" s="1" t="s">
        <v>156</v>
      </c>
      <c r="G10" s="62">
        <v>0</v>
      </c>
      <c r="H10" s="80">
        <v>45.09</v>
      </c>
      <c r="J10" s="87">
        <v>0</v>
      </c>
      <c r="K10" s="81">
        <v>34.22</v>
      </c>
      <c r="M10" s="62">
        <v>4</v>
      </c>
      <c r="N10" s="62">
        <v>4</v>
      </c>
      <c r="O10" s="63">
        <v>0</v>
      </c>
      <c r="P10" s="82">
        <v>33</v>
      </c>
      <c r="R10" s="63">
        <v>0</v>
      </c>
      <c r="S10" s="82">
        <v>36.93</v>
      </c>
      <c r="U10" s="63">
        <v>2</v>
      </c>
      <c r="V10" s="63">
        <v>2</v>
      </c>
      <c r="BC10">
        <f t="shared" si="0"/>
        <v>6</v>
      </c>
      <c r="BE10" s="24">
        <f t="shared" si="1"/>
        <v>6</v>
      </c>
      <c r="BK10">
        <f t="shared" si="2"/>
        <v>0</v>
      </c>
      <c r="BL10">
        <f t="shared" si="3"/>
        <v>45.09</v>
      </c>
      <c r="BM10">
        <f t="shared" si="4"/>
        <v>0</v>
      </c>
      <c r="BN10">
        <f t="shared" si="5"/>
        <v>34.22</v>
      </c>
      <c r="BO10">
        <f t="shared" si="6"/>
        <v>0</v>
      </c>
      <c r="BP10">
        <f t="shared" si="7"/>
        <v>0</v>
      </c>
      <c r="BQ10">
        <f t="shared" si="8"/>
        <v>33</v>
      </c>
      <c r="BR10">
        <f t="shared" si="9"/>
        <v>0</v>
      </c>
      <c r="BS10">
        <f t="shared" si="10"/>
        <v>36.93</v>
      </c>
      <c r="BT10">
        <f t="shared" si="11"/>
        <v>0</v>
      </c>
      <c r="BU10">
        <f t="shared" si="12"/>
        <v>0</v>
      </c>
      <c r="BV10">
        <f t="shared" si="13"/>
        <v>0</v>
      </c>
      <c r="BW10">
        <f t="shared" si="14"/>
        <v>0</v>
      </c>
      <c r="BX10">
        <f t="shared" si="15"/>
        <v>0</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B11" s="1" t="s">
        <v>148</v>
      </c>
      <c r="C11" s="1" t="s">
        <v>264</v>
      </c>
      <c r="D11" s="1" t="s">
        <v>149</v>
      </c>
      <c r="E11" s="96" t="s">
        <v>263</v>
      </c>
      <c r="F11" s="1" t="s">
        <v>150</v>
      </c>
      <c r="G11" s="62">
        <v>0</v>
      </c>
      <c r="H11" s="80">
        <v>47.44</v>
      </c>
      <c r="J11" s="87">
        <v>0</v>
      </c>
      <c r="K11" s="81">
        <v>33.200000000000003</v>
      </c>
      <c r="M11" s="62">
        <v>2</v>
      </c>
      <c r="N11" s="62">
        <v>2</v>
      </c>
      <c r="O11" s="63">
        <v>0</v>
      </c>
      <c r="P11" s="82">
        <v>35.07</v>
      </c>
      <c r="R11" s="63">
        <v>0</v>
      </c>
      <c r="S11" s="82">
        <v>38.229999999999997</v>
      </c>
      <c r="U11" s="63">
        <v>3</v>
      </c>
      <c r="V11" s="63">
        <v>3</v>
      </c>
      <c r="BC11">
        <f t="shared" si="0"/>
        <v>5</v>
      </c>
      <c r="BE11" s="24">
        <f t="shared" si="1"/>
        <v>5</v>
      </c>
      <c r="BH11" s="1" t="s">
        <v>304</v>
      </c>
      <c r="BI11" s="101" t="s">
        <v>128</v>
      </c>
      <c r="BK11">
        <f t="shared" si="2"/>
        <v>0</v>
      </c>
      <c r="BL11">
        <f t="shared" si="3"/>
        <v>47.44</v>
      </c>
      <c r="BM11">
        <f t="shared" si="4"/>
        <v>0</v>
      </c>
      <c r="BN11">
        <f t="shared" si="5"/>
        <v>33.200000000000003</v>
      </c>
      <c r="BO11">
        <f t="shared" si="6"/>
        <v>0</v>
      </c>
      <c r="BP11">
        <f t="shared" si="7"/>
        <v>0</v>
      </c>
      <c r="BQ11">
        <f t="shared" si="8"/>
        <v>35.07</v>
      </c>
      <c r="BR11">
        <f t="shared" si="9"/>
        <v>0</v>
      </c>
      <c r="BS11">
        <f t="shared" si="10"/>
        <v>38.229999999999997</v>
      </c>
      <c r="BT11">
        <f t="shared" si="11"/>
        <v>0</v>
      </c>
      <c r="BU11">
        <f t="shared" si="12"/>
        <v>0</v>
      </c>
      <c r="BV11">
        <f t="shared" si="13"/>
        <v>0</v>
      </c>
      <c r="BW11">
        <f t="shared" si="14"/>
        <v>0</v>
      </c>
      <c r="BX11">
        <f t="shared" si="15"/>
        <v>0</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B12" s="1" t="s">
        <v>476</v>
      </c>
      <c r="C12" s="101" t="s">
        <v>473</v>
      </c>
      <c r="D12" s="101" t="s">
        <v>474</v>
      </c>
      <c r="F12" s="101" t="s">
        <v>159</v>
      </c>
      <c r="O12" s="63">
        <v>0</v>
      </c>
      <c r="P12" s="82">
        <v>30.73</v>
      </c>
      <c r="R12" s="63">
        <v>0</v>
      </c>
      <c r="S12" s="82">
        <v>40.29</v>
      </c>
      <c r="U12" s="63">
        <v>4</v>
      </c>
      <c r="V12" s="63">
        <v>4</v>
      </c>
      <c r="BC12">
        <f t="shared" si="0"/>
        <v>4</v>
      </c>
      <c r="BE12" s="24">
        <f t="shared" si="1"/>
        <v>4</v>
      </c>
      <c r="BK12">
        <f t="shared" si="2"/>
        <v>0</v>
      </c>
      <c r="BL12">
        <f t="shared" si="3"/>
        <v>0</v>
      </c>
      <c r="BM12">
        <f t="shared" si="4"/>
        <v>0</v>
      </c>
      <c r="BN12">
        <f t="shared" si="5"/>
        <v>0</v>
      </c>
      <c r="BO12">
        <f t="shared" si="6"/>
        <v>0</v>
      </c>
      <c r="BP12">
        <f t="shared" si="7"/>
        <v>0</v>
      </c>
      <c r="BQ12">
        <f t="shared" si="8"/>
        <v>30.73</v>
      </c>
      <c r="BR12">
        <f t="shared" si="9"/>
        <v>0</v>
      </c>
      <c r="BS12">
        <f t="shared" si="10"/>
        <v>40.29</v>
      </c>
      <c r="BT12">
        <f t="shared" si="11"/>
        <v>0</v>
      </c>
      <c r="BU12">
        <f t="shared" si="12"/>
        <v>0</v>
      </c>
      <c r="BV12">
        <f t="shared" si="13"/>
        <v>0</v>
      </c>
      <c r="BW12">
        <f t="shared" si="14"/>
        <v>0</v>
      </c>
      <c r="BX12">
        <f t="shared" si="15"/>
        <v>0</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B13" s="1" t="s">
        <v>160</v>
      </c>
      <c r="C13" s="1" t="s">
        <v>268</v>
      </c>
      <c r="D13" s="1" t="s">
        <v>161</v>
      </c>
      <c r="E13" s="96" t="s">
        <v>263</v>
      </c>
      <c r="F13" s="1" t="s">
        <v>156</v>
      </c>
      <c r="G13" s="62">
        <v>0</v>
      </c>
      <c r="H13" s="80">
        <v>44.83</v>
      </c>
      <c r="J13" s="87">
        <v>0</v>
      </c>
      <c r="K13" s="81">
        <v>37.049999999999997</v>
      </c>
      <c r="M13" s="62">
        <v>6</v>
      </c>
      <c r="N13" s="62">
        <v>6</v>
      </c>
      <c r="O13" s="63">
        <v>0</v>
      </c>
      <c r="P13" s="82">
        <v>34.49</v>
      </c>
      <c r="R13" s="63">
        <v>0</v>
      </c>
      <c r="S13" s="82">
        <v>41.15</v>
      </c>
      <c r="U13" s="63">
        <v>5</v>
      </c>
      <c r="V13" s="63">
        <v>5</v>
      </c>
      <c r="BC13">
        <f t="shared" si="0"/>
        <v>11</v>
      </c>
      <c r="BE13" s="24">
        <f t="shared" si="1"/>
        <v>11</v>
      </c>
      <c r="BK13">
        <f t="shared" si="2"/>
        <v>0</v>
      </c>
      <c r="BL13">
        <f t="shared" si="3"/>
        <v>44.83</v>
      </c>
      <c r="BM13">
        <f t="shared" si="4"/>
        <v>0</v>
      </c>
      <c r="BN13">
        <f t="shared" si="5"/>
        <v>37.049999999999997</v>
      </c>
      <c r="BO13">
        <f t="shared" si="6"/>
        <v>0</v>
      </c>
      <c r="BP13">
        <f t="shared" si="7"/>
        <v>0</v>
      </c>
      <c r="BQ13">
        <f t="shared" si="8"/>
        <v>34.49</v>
      </c>
      <c r="BR13">
        <f t="shared" si="9"/>
        <v>0</v>
      </c>
      <c r="BS13">
        <f t="shared" si="10"/>
        <v>41.15</v>
      </c>
      <c r="BT13">
        <f t="shared" si="11"/>
        <v>0</v>
      </c>
      <c r="BU13">
        <f t="shared" si="12"/>
        <v>0</v>
      </c>
      <c r="BV13">
        <f t="shared" si="13"/>
        <v>0</v>
      </c>
      <c r="BW13">
        <f t="shared" si="14"/>
        <v>0</v>
      </c>
      <c r="BX13">
        <f t="shared" si="15"/>
        <v>0</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B14" s="1" t="s">
        <v>198</v>
      </c>
      <c r="C14" s="1" t="s">
        <v>284</v>
      </c>
      <c r="D14" s="1" t="s">
        <v>199</v>
      </c>
      <c r="E14" s="96" t="s">
        <v>263</v>
      </c>
      <c r="F14" s="1" t="s">
        <v>150</v>
      </c>
      <c r="G14" s="62">
        <v>8</v>
      </c>
      <c r="H14" s="80">
        <v>57.01</v>
      </c>
      <c r="J14" s="87">
        <v>0</v>
      </c>
      <c r="K14" s="81">
        <v>45.28</v>
      </c>
      <c r="M14" s="62">
        <v>23</v>
      </c>
      <c r="N14" s="62">
        <v>23</v>
      </c>
      <c r="O14" s="63">
        <v>0</v>
      </c>
      <c r="P14" s="82">
        <v>32.99</v>
      </c>
      <c r="R14" s="63">
        <v>0</v>
      </c>
      <c r="S14" s="82">
        <v>41.37</v>
      </c>
      <c r="U14" s="63">
        <v>6</v>
      </c>
      <c r="V14" s="63">
        <v>6</v>
      </c>
      <c r="BC14">
        <f t="shared" si="0"/>
        <v>29</v>
      </c>
      <c r="BE14" s="24">
        <f t="shared" si="1"/>
        <v>29</v>
      </c>
      <c r="BH14" s="1" t="s">
        <v>304</v>
      </c>
      <c r="BI14" s="101" t="s">
        <v>128</v>
      </c>
      <c r="BK14">
        <f t="shared" si="2"/>
        <v>8</v>
      </c>
      <c r="BL14">
        <f t="shared" si="3"/>
        <v>57.01</v>
      </c>
      <c r="BM14">
        <f t="shared" si="4"/>
        <v>0</v>
      </c>
      <c r="BN14">
        <f t="shared" si="5"/>
        <v>45.28</v>
      </c>
      <c r="BO14">
        <f t="shared" si="6"/>
        <v>8</v>
      </c>
      <c r="BP14">
        <f t="shared" si="7"/>
        <v>0</v>
      </c>
      <c r="BQ14">
        <f t="shared" si="8"/>
        <v>32.99</v>
      </c>
      <c r="BR14">
        <f t="shared" si="9"/>
        <v>0</v>
      </c>
      <c r="BS14">
        <f t="shared" si="10"/>
        <v>41.37</v>
      </c>
      <c r="BT14">
        <f t="shared" si="11"/>
        <v>0</v>
      </c>
      <c r="BU14">
        <f t="shared" si="12"/>
        <v>0</v>
      </c>
      <c r="BV14">
        <f t="shared" si="13"/>
        <v>0</v>
      </c>
      <c r="BW14">
        <f t="shared" si="14"/>
        <v>0</v>
      </c>
      <c r="BX14">
        <f t="shared" si="15"/>
        <v>0</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B15" s="1" t="s">
        <v>165</v>
      </c>
      <c r="C15" s="1" t="s">
        <v>270</v>
      </c>
      <c r="D15" s="1" t="s">
        <v>166</v>
      </c>
      <c r="E15" s="96" t="s">
        <v>263</v>
      </c>
      <c r="F15" s="1" t="s">
        <v>167</v>
      </c>
      <c r="G15" s="62">
        <v>0</v>
      </c>
      <c r="H15" s="80">
        <v>50.78</v>
      </c>
      <c r="J15" s="87">
        <v>0</v>
      </c>
      <c r="K15" s="81">
        <v>38.11</v>
      </c>
      <c r="M15" s="62">
        <v>8</v>
      </c>
      <c r="N15" s="62">
        <v>8</v>
      </c>
      <c r="O15" s="63">
        <v>0</v>
      </c>
      <c r="P15" s="82">
        <v>35.81</v>
      </c>
      <c r="R15" s="63">
        <v>0</v>
      </c>
      <c r="S15" s="82">
        <v>42.31</v>
      </c>
      <c r="U15" s="63">
        <v>7</v>
      </c>
      <c r="V15" s="63">
        <v>7</v>
      </c>
      <c r="BC15">
        <f t="shared" si="0"/>
        <v>15</v>
      </c>
      <c r="BE15" s="24">
        <f t="shared" si="1"/>
        <v>15</v>
      </c>
      <c r="BK15">
        <f t="shared" si="2"/>
        <v>0</v>
      </c>
      <c r="BL15">
        <f t="shared" si="3"/>
        <v>50.78</v>
      </c>
      <c r="BM15">
        <f t="shared" si="4"/>
        <v>0</v>
      </c>
      <c r="BN15">
        <f t="shared" si="5"/>
        <v>38.11</v>
      </c>
      <c r="BO15">
        <f t="shared" si="6"/>
        <v>0</v>
      </c>
      <c r="BP15">
        <f t="shared" si="7"/>
        <v>0</v>
      </c>
      <c r="BQ15">
        <f t="shared" si="8"/>
        <v>35.81</v>
      </c>
      <c r="BR15">
        <f t="shared" si="9"/>
        <v>0</v>
      </c>
      <c r="BS15">
        <f t="shared" si="10"/>
        <v>42.31</v>
      </c>
      <c r="BT15">
        <f t="shared" si="11"/>
        <v>0</v>
      </c>
      <c r="BU15">
        <f t="shared" si="12"/>
        <v>0</v>
      </c>
      <c r="BV15">
        <f t="shared" si="13"/>
        <v>0</v>
      </c>
      <c r="BW15">
        <f t="shared" si="14"/>
        <v>0</v>
      </c>
      <c r="BX15">
        <f t="shared" si="15"/>
        <v>0</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row r="16" spans="1:92" x14ac:dyDescent="0.25">
      <c r="B16" s="1" t="s">
        <v>479</v>
      </c>
      <c r="C16" s="101" t="s">
        <v>477</v>
      </c>
      <c r="D16" s="101" t="s">
        <v>478</v>
      </c>
      <c r="F16" s="101" t="s">
        <v>174</v>
      </c>
      <c r="O16" s="63">
        <v>1</v>
      </c>
      <c r="P16" s="82">
        <v>36.61</v>
      </c>
      <c r="R16" s="63">
        <v>1</v>
      </c>
      <c r="S16" s="82">
        <v>50.17</v>
      </c>
      <c r="U16" s="63">
        <v>8</v>
      </c>
      <c r="V16" s="63">
        <v>8</v>
      </c>
      <c r="BC16">
        <f t="shared" si="0"/>
        <v>8</v>
      </c>
      <c r="BE16" s="24">
        <f t="shared" si="1"/>
        <v>8</v>
      </c>
      <c r="BK16">
        <f t="shared" si="2"/>
        <v>0</v>
      </c>
      <c r="BL16">
        <f t="shared" si="3"/>
        <v>0</v>
      </c>
      <c r="BM16">
        <f t="shared" si="4"/>
        <v>0</v>
      </c>
      <c r="BN16">
        <f t="shared" si="5"/>
        <v>0</v>
      </c>
      <c r="BO16">
        <f t="shared" si="6"/>
        <v>0</v>
      </c>
      <c r="BP16">
        <f t="shared" si="7"/>
        <v>1</v>
      </c>
      <c r="BQ16">
        <f t="shared" si="8"/>
        <v>36.61</v>
      </c>
      <c r="BR16">
        <f t="shared" si="9"/>
        <v>1</v>
      </c>
      <c r="BS16">
        <f t="shared" si="10"/>
        <v>50.17</v>
      </c>
      <c r="BT16">
        <f t="shared" si="11"/>
        <v>2</v>
      </c>
      <c r="BU16">
        <f t="shared" si="12"/>
        <v>0</v>
      </c>
      <c r="BV16">
        <f t="shared" si="13"/>
        <v>0</v>
      </c>
      <c r="BW16">
        <f t="shared" si="14"/>
        <v>0</v>
      </c>
      <c r="BX16">
        <f t="shared" si="15"/>
        <v>0</v>
      </c>
      <c r="BY16">
        <f t="shared" si="16"/>
        <v>0</v>
      </c>
      <c r="BZ16">
        <f t="shared" si="17"/>
        <v>0</v>
      </c>
      <c r="CA16">
        <f t="shared" si="18"/>
        <v>0</v>
      </c>
      <c r="CB16">
        <f t="shared" si="19"/>
        <v>0</v>
      </c>
      <c r="CC16">
        <f t="shared" si="20"/>
        <v>0</v>
      </c>
      <c r="CD16">
        <f t="shared" si="21"/>
        <v>0</v>
      </c>
      <c r="CE16">
        <f t="shared" si="22"/>
        <v>0</v>
      </c>
      <c r="CF16">
        <f t="shared" si="23"/>
        <v>0</v>
      </c>
      <c r="CG16">
        <f t="shared" si="24"/>
        <v>0</v>
      </c>
      <c r="CH16">
        <f t="shared" si="25"/>
        <v>0</v>
      </c>
      <c r="CI16">
        <f t="shared" si="26"/>
        <v>0</v>
      </c>
      <c r="CJ16">
        <f t="shared" si="27"/>
        <v>0</v>
      </c>
      <c r="CK16">
        <f t="shared" si="28"/>
        <v>0</v>
      </c>
      <c r="CL16">
        <f t="shared" si="29"/>
        <v>0</v>
      </c>
      <c r="CM16">
        <f t="shared" si="30"/>
        <v>0</v>
      </c>
      <c r="CN16">
        <f t="shared" si="31"/>
        <v>0</v>
      </c>
    </row>
    <row r="17" spans="2:92" x14ac:dyDescent="0.25">
      <c r="B17" s="1" t="s">
        <v>194</v>
      </c>
      <c r="C17" s="1" t="s">
        <v>282</v>
      </c>
      <c r="D17" s="1" t="s">
        <v>195</v>
      </c>
      <c r="E17" s="96" t="s">
        <v>263</v>
      </c>
      <c r="F17" s="1" t="s">
        <v>153</v>
      </c>
      <c r="G17" s="62">
        <v>4</v>
      </c>
      <c r="H17" s="80">
        <v>40.840000000000003</v>
      </c>
      <c r="J17" s="87">
        <v>4</v>
      </c>
      <c r="K17" s="81">
        <v>34.74</v>
      </c>
      <c r="M17" s="62">
        <v>21</v>
      </c>
      <c r="N17" s="62">
        <v>21</v>
      </c>
      <c r="O17" s="63">
        <v>0</v>
      </c>
      <c r="P17" s="82">
        <v>30.15</v>
      </c>
      <c r="R17" s="63">
        <v>4</v>
      </c>
      <c r="S17" s="82">
        <v>38.65</v>
      </c>
      <c r="U17" s="63">
        <v>9</v>
      </c>
      <c r="V17" s="63">
        <v>9</v>
      </c>
      <c r="BC17">
        <f t="shared" si="0"/>
        <v>30</v>
      </c>
      <c r="BE17" s="24">
        <f t="shared" si="1"/>
        <v>30</v>
      </c>
      <c r="BK17">
        <f t="shared" si="2"/>
        <v>4</v>
      </c>
      <c r="BL17">
        <f t="shared" si="3"/>
        <v>40.840000000000003</v>
      </c>
      <c r="BM17">
        <f t="shared" si="4"/>
        <v>4</v>
      </c>
      <c r="BN17">
        <f t="shared" si="5"/>
        <v>34.74</v>
      </c>
      <c r="BO17">
        <f t="shared" si="6"/>
        <v>8</v>
      </c>
      <c r="BP17">
        <f t="shared" si="7"/>
        <v>0</v>
      </c>
      <c r="BQ17">
        <f t="shared" si="8"/>
        <v>30.15</v>
      </c>
      <c r="BR17">
        <f t="shared" si="9"/>
        <v>4</v>
      </c>
      <c r="BS17">
        <f t="shared" si="10"/>
        <v>38.65</v>
      </c>
      <c r="BT17">
        <f t="shared" si="11"/>
        <v>4</v>
      </c>
      <c r="BU17">
        <f t="shared" si="12"/>
        <v>0</v>
      </c>
      <c r="BV17">
        <f t="shared" si="13"/>
        <v>0</v>
      </c>
      <c r="BW17">
        <f t="shared" si="14"/>
        <v>0</v>
      </c>
      <c r="BX17">
        <f t="shared" si="15"/>
        <v>0</v>
      </c>
      <c r="BY17">
        <f t="shared" si="16"/>
        <v>0</v>
      </c>
      <c r="BZ17">
        <f t="shared" si="17"/>
        <v>0</v>
      </c>
      <c r="CA17">
        <f t="shared" si="18"/>
        <v>0</v>
      </c>
      <c r="CB17">
        <f t="shared" si="19"/>
        <v>0</v>
      </c>
      <c r="CC17">
        <f t="shared" si="20"/>
        <v>0</v>
      </c>
      <c r="CD17">
        <f t="shared" si="21"/>
        <v>0</v>
      </c>
      <c r="CE17">
        <f t="shared" si="22"/>
        <v>0</v>
      </c>
      <c r="CF17">
        <f t="shared" si="23"/>
        <v>0</v>
      </c>
      <c r="CG17">
        <f t="shared" si="24"/>
        <v>0</v>
      </c>
      <c r="CH17">
        <f t="shared" si="25"/>
        <v>0</v>
      </c>
      <c r="CI17">
        <f t="shared" si="26"/>
        <v>0</v>
      </c>
      <c r="CJ17">
        <f t="shared" si="27"/>
        <v>0</v>
      </c>
      <c r="CK17">
        <f t="shared" si="28"/>
        <v>0</v>
      </c>
      <c r="CL17">
        <f t="shared" si="29"/>
        <v>0</v>
      </c>
      <c r="CM17">
        <f t="shared" si="30"/>
        <v>0</v>
      </c>
      <c r="CN17">
        <f t="shared" si="31"/>
        <v>0</v>
      </c>
    </row>
    <row r="18" spans="2:92" x14ac:dyDescent="0.25">
      <c r="B18" s="1" t="s">
        <v>180</v>
      </c>
      <c r="C18" s="1" t="s">
        <v>276</v>
      </c>
      <c r="D18" s="1" t="s">
        <v>181</v>
      </c>
      <c r="E18" s="96" t="s">
        <v>263</v>
      </c>
      <c r="F18" s="1" t="s">
        <v>174</v>
      </c>
      <c r="G18" s="62">
        <v>0</v>
      </c>
      <c r="H18" s="80">
        <v>41.8</v>
      </c>
      <c r="J18" s="87">
        <v>4</v>
      </c>
      <c r="K18" s="81">
        <v>35.72</v>
      </c>
      <c r="M18" s="62">
        <v>14</v>
      </c>
      <c r="N18" s="62">
        <v>14</v>
      </c>
      <c r="O18" s="63">
        <v>0</v>
      </c>
      <c r="P18" s="82">
        <v>32.049999999999997</v>
      </c>
      <c r="R18" s="63">
        <v>4</v>
      </c>
      <c r="S18" s="82">
        <v>42.81</v>
      </c>
      <c r="U18" s="63">
        <v>10</v>
      </c>
      <c r="V18" s="63">
        <v>10</v>
      </c>
      <c r="BC18">
        <f t="shared" si="0"/>
        <v>24</v>
      </c>
      <c r="BE18" s="24">
        <f t="shared" si="1"/>
        <v>24</v>
      </c>
      <c r="BK18">
        <f t="shared" si="2"/>
        <v>0</v>
      </c>
      <c r="BL18">
        <f t="shared" si="3"/>
        <v>41.8</v>
      </c>
      <c r="BM18">
        <f t="shared" si="4"/>
        <v>4</v>
      </c>
      <c r="BN18">
        <f t="shared" si="5"/>
        <v>35.72</v>
      </c>
      <c r="BO18">
        <f t="shared" si="6"/>
        <v>4</v>
      </c>
      <c r="BP18">
        <f t="shared" si="7"/>
        <v>0</v>
      </c>
      <c r="BQ18">
        <f t="shared" si="8"/>
        <v>32.049999999999997</v>
      </c>
      <c r="BR18">
        <f t="shared" si="9"/>
        <v>4</v>
      </c>
      <c r="BS18">
        <f t="shared" si="10"/>
        <v>42.81</v>
      </c>
      <c r="BT18">
        <f t="shared" si="11"/>
        <v>4</v>
      </c>
      <c r="BU18">
        <f t="shared" si="12"/>
        <v>0</v>
      </c>
      <c r="BV18">
        <f t="shared" si="13"/>
        <v>0</v>
      </c>
      <c r="BW18">
        <f t="shared" si="14"/>
        <v>0</v>
      </c>
      <c r="BX18">
        <f t="shared" si="15"/>
        <v>0</v>
      </c>
      <c r="BY18">
        <f t="shared" si="16"/>
        <v>0</v>
      </c>
      <c r="BZ18">
        <f t="shared" si="17"/>
        <v>0</v>
      </c>
      <c r="CA18">
        <f t="shared" si="18"/>
        <v>0</v>
      </c>
      <c r="CB18">
        <f t="shared" si="19"/>
        <v>0</v>
      </c>
      <c r="CC18">
        <f t="shared" si="20"/>
        <v>0</v>
      </c>
      <c r="CD18">
        <f t="shared" si="21"/>
        <v>0</v>
      </c>
      <c r="CE18">
        <f t="shared" si="22"/>
        <v>0</v>
      </c>
      <c r="CF18">
        <f t="shared" si="23"/>
        <v>0</v>
      </c>
      <c r="CG18">
        <f t="shared" si="24"/>
        <v>0</v>
      </c>
      <c r="CH18">
        <f t="shared" si="25"/>
        <v>0</v>
      </c>
      <c r="CI18">
        <f t="shared" si="26"/>
        <v>0</v>
      </c>
      <c r="CJ18">
        <f t="shared" si="27"/>
        <v>0</v>
      </c>
      <c r="CK18">
        <f t="shared" si="28"/>
        <v>0</v>
      </c>
      <c r="CL18">
        <f t="shared" si="29"/>
        <v>0</v>
      </c>
      <c r="CM18">
        <f t="shared" si="30"/>
        <v>0</v>
      </c>
      <c r="CN18">
        <f t="shared" si="31"/>
        <v>0</v>
      </c>
    </row>
    <row r="19" spans="2:92" x14ac:dyDescent="0.25">
      <c r="B19" s="1" t="s">
        <v>170</v>
      </c>
      <c r="C19" s="1" t="s">
        <v>272</v>
      </c>
      <c r="D19" s="1" t="s">
        <v>171</v>
      </c>
      <c r="E19" s="96" t="s">
        <v>263</v>
      </c>
      <c r="F19" s="1" t="s">
        <v>159</v>
      </c>
      <c r="G19" s="62">
        <v>0</v>
      </c>
      <c r="H19" s="80">
        <v>43.86</v>
      </c>
      <c r="J19" s="87">
        <v>0</v>
      </c>
      <c r="K19" s="81">
        <v>41.53</v>
      </c>
      <c r="M19" s="62">
        <v>10</v>
      </c>
      <c r="N19" s="62">
        <v>10</v>
      </c>
      <c r="O19" s="63">
        <v>4</v>
      </c>
      <c r="P19" s="82">
        <v>33.340000000000003</v>
      </c>
      <c r="R19" s="63">
        <v>0</v>
      </c>
      <c r="S19" s="82">
        <v>45.7</v>
      </c>
      <c r="U19" s="63">
        <v>11</v>
      </c>
      <c r="V19" s="63">
        <v>11</v>
      </c>
      <c r="BC19">
        <f t="shared" si="0"/>
        <v>21</v>
      </c>
      <c r="BE19" s="24">
        <f t="shared" si="1"/>
        <v>21</v>
      </c>
      <c r="BK19">
        <f t="shared" si="2"/>
        <v>0</v>
      </c>
      <c r="BL19">
        <f t="shared" si="3"/>
        <v>43.86</v>
      </c>
      <c r="BM19">
        <f t="shared" si="4"/>
        <v>0</v>
      </c>
      <c r="BN19">
        <f t="shared" si="5"/>
        <v>41.53</v>
      </c>
      <c r="BO19">
        <f t="shared" si="6"/>
        <v>0</v>
      </c>
      <c r="BP19">
        <f t="shared" si="7"/>
        <v>4</v>
      </c>
      <c r="BQ19">
        <f t="shared" si="8"/>
        <v>33.340000000000003</v>
      </c>
      <c r="BR19">
        <f t="shared" si="9"/>
        <v>0</v>
      </c>
      <c r="BS19">
        <f t="shared" si="10"/>
        <v>45.7</v>
      </c>
      <c r="BT19">
        <f t="shared" si="11"/>
        <v>4</v>
      </c>
      <c r="BU19">
        <f t="shared" si="12"/>
        <v>0</v>
      </c>
      <c r="BV19">
        <f t="shared" si="13"/>
        <v>0</v>
      </c>
      <c r="BW19">
        <f t="shared" si="14"/>
        <v>0</v>
      </c>
      <c r="BX19">
        <f t="shared" si="15"/>
        <v>0</v>
      </c>
      <c r="BY19">
        <f t="shared" si="16"/>
        <v>0</v>
      </c>
      <c r="BZ19">
        <f t="shared" si="17"/>
        <v>0</v>
      </c>
      <c r="CA19">
        <f t="shared" si="18"/>
        <v>0</v>
      </c>
      <c r="CB19">
        <f t="shared" si="19"/>
        <v>0</v>
      </c>
      <c r="CC19">
        <f t="shared" si="20"/>
        <v>0</v>
      </c>
      <c r="CD19">
        <f t="shared" si="21"/>
        <v>0</v>
      </c>
      <c r="CE19">
        <f t="shared" si="22"/>
        <v>0</v>
      </c>
      <c r="CF19">
        <f t="shared" si="23"/>
        <v>0</v>
      </c>
      <c r="CG19">
        <f t="shared" si="24"/>
        <v>0</v>
      </c>
      <c r="CH19">
        <f t="shared" si="25"/>
        <v>0</v>
      </c>
      <c r="CI19">
        <f t="shared" si="26"/>
        <v>0</v>
      </c>
      <c r="CJ19">
        <f t="shared" si="27"/>
        <v>0</v>
      </c>
      <c r="CK19">
        <f t="shared" si="28"/>
        <v>0</v>
      </c>
      <c r="CL19">
        <f t="shared" si="29"/>
        <v>0</v>
      </c>
      <c r="CM19">
        <f t="shared" si="30"/>
        <v>0</v>
      </c>
      <c r="CN19">
        <f t="shared" si="31"/>
        <v>0</v>
      </c>
    </row>
    <row r="20" spans="2:92" x14ac:dyDescent="0.25">
      <c r="B20" s="1" t="s">
        <v>157</v>
      </c>
      <c r="C20" s="1" t="s">
        <v>267</v>
      </c>
      <c r="D20" s="1" t="s">
        <v>158</v>
      </c>
      <c r="E20" s="96" t="s">
        <v>263</v>
      </c>
      <c r="F20" s="1" t="s">
        <v>159</v>
      </c>
      <c r="G20" s="62">
        <v>0</v>
      </c>
      <c r="H20" s="80">
        <v>42.43</v>
      </c>
      <c r="J20" s="87">
        <v>0</v>
      </c>
      <c r="K20" s="81">
        <v>34.93</v>
      </c>
      <c r="M20" s="62">
        <v>5</v>
      </c>
      <c r="N20" s="62">
        <v>5</v>
      </c>
      <c r="O20" s="63">
        <v>4</v>
      </c>
      <c r="P20" s="82">
        <v>33.07</v>
      </c>
      <c r="R20" s="63">
        <v>1</v>
      </c>
      <c r="S20" s="82">
        <v>48.34</v>
      </c>
      <c r="U20" s="63">
        <v>12</v>
      </c>
      <c r="V20" s="63">
        <v>12</v>
      </c>
      <c r="BC20">
        <f t="shared" si="0"/>
        <v>17</v>
      </c>
      <c r="BE20" s="24">
        <f t="shared" si="1"/>
        <v>17</v>
      </c>
      <c r="BK20">
        <f t="shared" si="2"/>
        <v>0</v>
      </c>
      <c r="BL20">
        <f t="shared" si="3"/>
        <v>42.43</v>
      </c>
      <c r="BM20">
        <f t="shared" si="4"/>
        <v>0</v>
      </c>
      <c r="BN20">
        <f t="shared" si="5"/>
        <v>34.93</v>
      </c>
      <c r="BO20">
        <f t="shared" si="6"/>
        <v>0</v>
      </c>
      <c r="BP20">
        <f t="shared" si="7"/>
        <v>4</v>
      </c>
      <c r="BQ20">
        <f t="shared" si="8"/>
        <v>33.07</v>
      </c>
      <c r="BR20">
        <f t="shared" si="9"/>
        <v>1</v>
      </c>
      <c r="BS20">
        <f t="shared" si="10"/>
        <v>48.34</v>
      </c>
      <c r="BT20">
        <f t="shared" si="11"/>
        <v>5</v>
      </c>
      <c r="BU20">
        <f t="shared" si="12"/>
        <v>0</v>
      </c>
      <c r="BV20">
        <f t="shared" si="13"/>
        <v>0</v>
      </c>
      <c r="BW20">
        <f t="shared" si="14"/>
        <v>0</v>
      </c>
      <c r="BX20">
        <f t="shared" si="15"/>
        <v>0</v>
      </c>
      <c r="BY20">
        <f t="shared" si="16"/>
        <v>0</v>
      </c>
      <c r="BZ20">
        <f t="shared" si="17"/>
        <v>0</v>
      </c>
      <c r="CA20">
        <f t="shared" si="18"/>
        <v>0</v>
      </c>
      <c r="CB20">
        <f t="shared" si="19"/>
        <v>0</v>
      </c>
      <c r="CC20">
        <f t="shared" si="20"/>
        <v>0</v>
      </c>
      <c r="CD20">
        <f t="shared" si="21"/>
        <v>0</v>
      </c>
      <c r="CE20">
        <f t="shared" si="22"/>
        <v>0</v>
      </c>
      <c r="CF20">
        <f t="shared" si="23"/>
        <v>0</v>
      </c>
      <c r="CG20">
        <f t="shared" si="24"/>
        <v>0</v>
      </c>
      <c r="CH20">
        <f t="shared" si="25"/>
        <v>0</v>
      </c>
      <c r="CI20">
        <f t="shared" si="26"/>
        <v>0</v>
      </c>
      <c r="CJ20">
        <f t="shared" si="27"/>
        <v>0</v>
      </c>
      <c r="CK20">
        <f t="shared" si="28"/>
        <v>0</v>
      </c>
      <c r="CL20">
        <f t="shared" si="29"/>
        <v>0</v>
      </c>
      <c r="CM20">
        <f t="shared" si="30"/>
        <v>0</v>
      </c>
      <c r="CN20">
        <f t="shared" si="31"/>
        <v>0</v>
      </c>
    </row>
    <row r="21" spans="2:92" x14ac:dyDescent="0.25">
      <c r="B21" s="1" t="s">
        <v>447</v>
      </c>
      <c r="C21" s="101" t="s">
        <v>480</v>
      </c>
      <c r="D21" s="1" t="s">
        <v>446</v>
      </c>
      <c r="F21" s="101" t="s">
        <v>424</v>
      </c>
      <c r="O21" s="63">
        <v>4</v>
      </c>
      <c r="P21" s="82">
        <v>34.869999999999997</v>
      </c>
      <c r="R21" s="63">
        <v>1</v>
      </c>
      <c r="S21" s="82">
        <v>48.53</v>
      </c>
      <c r="U21" s="63">
        <v>13</v>
      </c>
      <c r="V21" s="63">
        <v>13</v>
      </c>
      <c r="BC21">
        <f t="shared" si="0"/>
        <v>13</v>
      </c>
      <c r="BE21" s="24">
        <f t="shared" si="1"/>
        <v>13</v>
      </c>
      <c r="BK21">
        <f t="shared" si="2"/>
        <v>0</v>
      </c>
      <c r="BL21">
        <f t="shared" si="3"/>
        <v>0</v>
      </c>
      <c r="BM21">
        <f t="shared" si="4"/>
        <v>0</v>
      </c>
      <c r="BN21">
        <f t="shared" si="5"/>
        <v>0</v>
      </c>
      <c r="BO21">
        <f t="shared" si="6"/>
        <v>0</v>
      </c>
      <c r="BP21">
        <f t="shared" si="7"/>
        <v>4</v>
      </c>
      <c r="BQ21">
        <f t="shared" si="8"/>
        <v>34.869999999999997</v>
      </c>
      <c r="BR21">
        <f t="shared" si="9"/>
        <v>1</v>
      </c>
      <c r="BS21">
        <f t="shared" si="10"/>
        <v>48.53</v>
      </c>
      <c r="BT21">
        <f t="shared" si="11"/>
        <v>5</v>
      </c>
      <c r="BU21">
        <f t="shared" si="12"/>
        <v>0</v>
      </c>
      <c r="BV21">
        <f t="shared" si="13"/>
        <v>0</v>
      </c>
      <c r="BW21">
        <f t="shared" si="14"/>
        <v>0</v>
      </c>
      <c r="BX21">
        <f t="shared" si="15"/>
        <v>0</v>
      </c>
      <c r="BY21">
        <f t="shared" si="16"/>
        <v>0</v>
      </c>
      <c r="BZ21">
        <f t="shared" si="17"/>
        <v>0</v>
      </c>
      <c r="CA21">
        <f t="shared" si="18"/>
        <v>0</v>
      </c>
      <c r="CB21">
        <f t="shared" si="19"/>
        <v>0</v>
      </c>
      <c r="CC21">
        <f t="shared" si="20"/>
        <v>0</v>
      </c>
      <c r="CD21">
        <f t="shared" si="21"/>
        <v>0</v>
      </c>
      <c r="CE21">
        <f t="shared" si="22"/>
        <v>0</v>
      </c>
      <c r="CF21">
        <f t="shared" si="23"/>
        <v>0</v>
      </c>
      <c r="CG21">
        <f t="shared" si="24"/>
        <v>0</v>
      </c>
      <c r="CH21">
        <f t="shared" si="25"/>
        <v>0</v>
      </c>
      <c r="CI21">
        <f t="shared" si="26"/>
        <v>0</v>
      </c>
      <c r="CJ21">
        <f t="shared" si="27"/>
        <v>0</v>
      </c>
      <c r="CK21">
        <f t="shared" si="28"/>
        <v>0</v>
      </c>
      <c r="CL21">
        <f t="shared" si="29"/>
        <v>0</v>
      </c>
      <c r="CM21">
        <f t="shared" si="30"/>
        <v>0</v>
      </c>
      <c r="CN21">
        <f t="shared" si="31"/>
        <v>0</v>
      </c>
    </row>
    <row r="22" spans="2:92" x14ac:dyDescent="0.25">
      <c r="B22" s="1" t="s">
        <v>483</v>
      </c>
      <c r="C22" s="101" t="s">
        <v>481</v>
      </c>
      <c r="D22" s="101" t="s">
        <v>482</v>
      </c>
      <c r="F22" s="101" t="s">
        <v>484</v>
      </c>
      <c r="O22" s="63">
        <v>4</v>
      </c>
      <c r="P22" s="82">
        <v>35.44</v>
      </c>
      <c r="R22" s="63">
        <v>1</v>
      </c>
      <c r="S22" s="82">
        <v>50.82</v>
      </c>
      <c r="U22" s="63">
        <v>14</v>
      </c>
      <c r="V22" s="63">
        <v>14</v>
      </c>
      <c r="BC22">
        <f t="shared" si="0"/>
        <v>14</v>
      </c>
      <c r="BE22" s="24">
        <f t="shared" si="1"/>
        <v>14</v>
      </c>
      <c r="BK22">
        <f t="shared" si="2"/>
        <v>0</v>
      </c>
      <c r="BL22">
        <f t="shared" si="3"/>
        <v>0</v>
      </c>
      <c r="BM22">
        <f t="shared" si="4"/>
        <v>0</v>
      </c>
      <c r="BN22">
        <f t="shared" si="5"/>
        <v>0</v>
      </c>
      <c r="BO22">
        <f t="shared" si="6"/>
        <v>0</v>
      </c>
      <c r="BP22">
        <f t="shared" si="7"/>
        <v>4</v>
      </c>
      <c r="BQ22">
        <f t="shared" si="8"/>
        <v>35.44</v>
      </c>
      <c r="BR22">
        <f t="shared" si="9"/>
        <v>1</v>
      </c>
      <c r="BS22">
        <f t="shared" si="10"/>
        <v>50.82</v>
      </c>
      <c r="BT22">
        <f t="shared" si="11"/>
        <v>5</v>
      </c>
      <c r="BU22">
        <f t="shared" si="12"/>
        <v>0</v>
      </c>
      <c r="BV22">
        <f t="shared" si="13"/>
        <v>0</v>
      </c>
      <c r="BW22">
        <f t="shared" si="14"/>
        <v>0</v>
      </c>
      <c r="BX22">
        <f t="shared" si="15"/>
        <v>0</v>
      </c>
      <c r="BY22">
        <f t="shared" si="16"/>
        <v>0</v>
      </c>
      <c r="BZ22">
        <f t="shared" si="17"/>
        <v>0</v>
      </c>
      <c r="CA22">
        <f t="shared" si="18"/>
        <v>0</v>
      </c>
      <c r="CB22">
        <f t="shared" si="19"/>
        <v>0</v>
      </c>
      <c r="CC22">
        <f t="shared" si="20"/>
        <v>0</v>
      </c>
      <c r="CD22">
        <f t="shared" si="21"/>
        <v>0</v>
      </c>
      <c r="CE22">
        <f t="shared" si="22"/>
        <v>0</v>
      </c>
      <c r="CF22">
        <f t="shared" si="23"/>
        <v>0</v>
      </c>
      <c r="CG22">
        <f t="shared" si="24"/>
        <v>0</v>
      </c>
      <c r="CH22">
        <f t="shared" si="25"/>
        <v>0</v>
      </c>
      <c r="CI22">
        <f t="shared" si="26"/>
        <v>0</v>
      </c>
      <c r="CJ22">
        <f t="shared" si="27"/>
        <v>0</v>
      </c>
      <c r="CK22">
        <f t="shared" si="28"/>
        <v>0</v>
      </c>
      <c r="CL22">
        <f t="shared" si="29"/>
        <v>0</v>
      </c>
      <c r="CM22">
        <f t="shared" si="30"/>
        <v>0</v>
      </c>
      <c r="CN22">
        <f t="shared" si="31"/>
        <v>0</v>
      </c>
    </row>
    <row r="23" spans="2:92" x14ac:dyDescent="0.25">
      <c r="B23" s="1" t="s">
        <v>486</v>
      </c>
      <c r="C23" s="101" t="s">
        <v>480</v>
      </c>
      <c r="D23" s="101" t="s">
        <v>485</v>
      </c>
      <c r="F23" s="101" t="s">
        <v>424</v>
      </c>
      <c r="O23" s="63">
        <v>5</v>
      </c>
      <c r="P23" s="82">
        <v>36.049999999999997</v>
      </c>
      <c r="R23" s="63">
        <v>1</v>
      </c>
      <c r="S23" s="82">
        <v>49.55</v>
      </c>
      <c r="U23" s="63">
        <v>15</v>
      </c>
      <c r="V23" s="63">
        <v>15</v>
      </c>
      <c r="BC23">
        <f t="shared" si="0"/>
        <v>15</v>
      </c>
      <c r="BE23" s="24">
        <f t="shared" si="1"/>
        <v>15</v>
      </c>
      <c r="BK23">
        <f t="shared" si="2"/>
        <v>0</v>
      </c>
      <c r="BL23">
        <f t="shared" si="3"/>
        <v>0</v>
      </c>
      <c r="BM23">
        <f t="shared" si="4"/>
        <v>0</v>
      </c>
      <c r="BN23">
        <f t="shared" si="5"/>
        <v>0</v>
      </c>
      <c r="BO23">
        <f t="shared" si="6"/>
        <v>0</v>
      </c>
      <c r="BP23">
        <f t="shared" si="7"/>
        <v>5</v>
      </c>
      <c r="BQ23">
        <f t="shared" si="8"/>
        <v>36.049999999999997</v>
      </c>
      <c r="BR23">
        <f t="shared" si="9"/>
        <v>1</v>
      </c>
      <c r="BS23">
        <f t="shared" si="10"/>
        <v>49.55</v>
      </c>
      <c r="BT23">
        <f t="shared" si="11"/>
        <v>6</v>
      </c>
      <c r="BU23">
        <f t="shared" si="12"/>
        <v>0</v>
      </c>
      <c r="BV23">
        <f t="shared" si="13"/>
        <v>0</v>
      </c>
      <c r="BW23">
        <f t="shared" si="14"/>
        <v>0</v>
      </c>
      <c r="BX23">
        <f t="shared" si="15"/>
        <v>0</v>
      </c>
      <c r="BY23">
        <f t="shared" si="16"/>
        <v>0</v>
      </c>
      <c r="BZ23">
        <f t="shared" si="17"/>
        <v>0</v>
      </c>
      <c r="CA23">
        <f t="shared" si="18"/>
        <v>0</v>
      </c>
      <c r="CB23">
        <f t="shared" si="19"/>
        <v>0</v>
      </c>
      <c r="CC23">
        <f t="shared" si="20"/>
        <v>0</v>
      </c>
      <c r="CD23">
        <f t="shared" si="21"/>
        <v>0</v>
      </c>
      <c r="CE23">
        <f t="shared" si="22"/>
        <v>0</v>
      </c>
      <c r="CF23">
        <f t="shared" si="23"/>
        <v>0</v>
      </c>
      <c r="CG23">
        <f t="shared" si="24"/>
        <v>0</v>
      </c>
      <c r="CH23">
        <f t="shared" si="25"/>
        <v>0</v>
      </c>
      <c r="CI23">
        <f t="shared" si="26"/>
        <v>0</v>
      </c>
      <c r="CJ23">
        <f t="shared" si="27"/>
        <v>0</v>
      </c>
      <c r="CK23">
        <f t="shared" si="28"/>
        <v>0</v>
      </c>
      <c r="CL23">
        <f t="shared" si="29"/>
        <v>0</v>
      </c>
      <c r="CM23">
        <f t="shared" si="30"/>
        <v>0</v>
      </c>
      <c r="CN23">
        <f t="shared" si="31"/>
        <v>0</v>
      </c>
    </row>
    <row r="24" spans="2:92" x14ac:dyDescent="0.25">
      <c r="B24" s="1" t="s">
        <v>488</v>
      </c>
      <c r="C24" s="101" t="s">
        <v>397</v>
      </c>
      <c r="D24" s="101" t="s">
        <v>487</v>
      </c>
      <c r="F24" s="101" t="s">
        <v>167</v>
      </c>
      <c r="O24" s="63">
        <v>0</v>
      </c>
      <c r="P24" s="82">
        <v>31.21</v>
      </c>
      <c r="R24" s="63">
        <v>6</v>
      </c>
      <c r="S24" s="82">
        <v>55.61</v>
      </c>
      <c r="U24" s="63">
        <v>16</v>
      </c>
      <c r="V24" s="63">
        <v>16</v>
      </c>
      <c r="BC24">
        <f t="shared" si="0"/>
        <v>16</v>
      </c>
      <c r="BE24" s="24">
        <f t="shared" si="1"/>
        <v>16</v>
      </c>
      <c r="BK24">
        <f t="shared" si="2"/>
        <v>0</v>
      </c>
      <c r="BL24">
        <f t="shared" si="3"/>
        <v>0</v>
      </c>
      <c r="BM24">
        <f t="shared" si="4"/>
        <v>0</v>
      </c>
      <c r="BN24">
        <f t="shared" si="5"/>
        <v>0</v>
      </c>
      <c r="BO24">
        <f t="shared" si="6"/>
        <v>0</v>
      </c>
      <c r="BP24">
        <f t="shared" si="7"/>
        <v>0</v>
      </c>
      <c r="BQ24">
        <f t="shared" si="8"/>
        <v>31.21</v>
      </c>
      <c r="BR24">
        <f t="shared" si="9"/>
        <v>6</v>
      </c>
      <c r="BS24">
        <f t="shared" si="10"/>
        <v>55.61</v>
      </c>
      <c r="BT24">
        <f t="shared" si="11"/>
        <v>6</v>
      </c>
      <c r="BU24">
        <f t="shared" si="12"/>
        <v>0</v>
      </c>
      <c r="BV24">
        <f t="shared" si="13"/>
        <v>0</v>
      </c>
      <c r="BW24">
        <f t="shared" si="14"/>
        <v>0</v>
      </c>
      <c r="BX24">
        <f t="shared" si="15"/>
        <v>0</v>
      </c>
      <c r="BY24">
        <f t="shared" si="16"/>
        <v>0</v>
      </c>
      <c r="BZ24">
        <f t="shared" si="17"/>
        <v>0</v>
      </c>
      <c r="CA24">
        <f t="shared" si="18"/>
        <v>0</v>
      </c>
      <c r="CB24">
        <f t="shared" si="19"/>
        <v>0</v>
      </c>
      <c r="CC24">
        <f t="shared" si="20"/>
        <v>0</v>
      </c>
      <c r="CD24">
        <f t="shared" si="21"/>
        <v>0</v>
      </c>
      <c r="CE24">
        <f t="shared" si="22"/>
        <v>0</v>
      </c>
      <c r="CF24">
        <f t="shared" si="23"/>
        <v>0</v>
      </c>
      <c r="CG24">
        <f t="shared" si="24"/>
        <v>0</v>
      </c>
      <c r="CH24">
        <f t="shared" si="25"/>
        <v>0</v>
      </c>
      <c r="CI24">
        <f t="shared" si="26"/>
        <v>0</v>
      </c>
      <c r="CJ24">
        <f t="shared" si="27"/>
        <v>0</v>
      </c>
      <c r="CK24">
        <f t="shared" si="28"/>
        <v>0</v>
      </c>
      <c r="CL24">
        <f t="shared" si="29"/>
        <v>0</v>
      </c>
      <c r="CM24">
        <f t="shared" si="30"/>
        <v>0</v>
      </c>
      <c r="CN24">
        <f t="shared" si="31"/>
        <v>0</v>
      </c>
    </row>
    <row r="25" spans="2:92" x14ac:dyDescent="0.25">
      <c r="B25" s="1" t="s">
        <v>184</v>
      </c>
      <c r="C25" s="1" t="s">
        <v>278</v>
      </c>
      <c r="D25" s="1" t="s">
        <v>185</v>
      </c>
      <c r="E25" s="96" t="s">
        <v>263</v>
      </c>
      <c r="F25" s="1" t="s">
        <v>177</v>
      </c>
      <c r="G25" s="62">
        <v>4</v>
      </c>
      <c r="H25" s="80">
        <v>39.46</v>
      </c>
      <c r="J25" s="87">
        <v>0</v>
      </c>
      <c r="K25" s="81">
        <v>40.409999999999997</v>
      </c>
      <c r="M25" s="62">
        <v>16</v>
      </c>
      <c r="N25" s="62">
        <v>16</v>
      </c>
      <c r="O25" s="63">
        <v>8</v>
      </c>
      <c r="P25" s="82">
        <v>32.53</v>
      </c>
      <c r="R25" s="63">
        <v>0</v>
      </c>
      <c r="S25" s="82">
        <v>43.94</v>
      </c>
      <c r="U25" s="63">
        <v>17</v>
      </c>
      <c r="V25" s="63">
        <v>17</v>
      </c>
      <c r="BC25">
        <f t="shared" si="0"/>
        <v>33</v>
      </c>
      <c r="BE25" s="24">
        <f t="shared" si="1"/>
        <v>33</v>
      </c>
      <c r="BK25">
        <f t="shared" si="2"/>
        <v>4</v>
      </c>
      <c r="BL25">
        <f t="shared" si="3"/>
        <v>39.46</v>
      </c>
      <c r="BM25">
        <f t="shared" si="4"/>
        <v>0</v>
      </c>
      <c r="BN25">
        <f t="shared" si="5"/>
        <v>40.409999999999997</v>
      </c>
      <c r="BO25">
        <f t="shared" si="6"/>
        <v>4</v>
      </c>
      <c r="BP25">
        <f t="shared" si="7"/>
        <v>8</v>
      </c>
      <c r="BQ25">
        <f t="shared" si="8"/>
        <v>32.53</v>
      </c>
      <c r="BR25">
        <f t="shared" si="9"/>
        <v>0</v>
      </c>
      <c r="BS25">
        <f t="shared" si="10"/>
        <v>43.94</v>
      </c>
      <c r="BT25">
        <f t="shared" si="11"/>
        <v>8</v>
      </c>
      <c r="BU25">
        <f t="shared" si="12"/>
        <v>0</v>
      </c>
      <c r="BV25">
        <f t="shared" si="13"/>
        <v>0</v>
      </c>
      <c r="BW25">
        <f t="shared" si="14"/>
        <v>0</v>
      </c>
      <c r="BX25">
        <f t="shared" si="15"/>
        <v>0</v>
      </c>
      <c r="BY25">
        <f t="shared" si="16"/>
        <v>0</v>
      </c>
      <c r="BZ25">
        <f t="shared" si="17"/>
        <v>0</v>
      </c>
      <c r="CA25">
        <f t="shared" si="18"/>
        <v>0</v>
      </c>
      <c r="CB25">
        <f t="shared" si="19"/>
        <v>0</v>
      </c>
      <c r="CC25">
        <f t="shared" si="20"/>
        <v>0</v>
      </c>
      <c r="CD25">
        <f t="shared" si="21"/>
        <v>0</v>
      </c>
      <c r="CE25">
        <f t="shared" si="22"/>
        <v>0</v>
      </c>
      <c r="CF25">
        <f t="shared" si="23"/>
        <v>0</v>
      </c>
      <c r="CG25">
        <f t="shared" si="24"/>
        <v>0</v>
      </c>
      <c r="CH25">
        <f t="shared" si="25"/>
        <v>0</v>
      </c>
      <c r="CI25">
        <f t="shared" si="26"/>
        <v>0</v>
      </c>
      <c r="CJ25">
        <f t="shared" si="27"/>
        <v>0</v>
      </c>
      <c r="CK25">
        <f t="shared" si="28"/>
        <v>0</v>
      </c>
      <c r="CL25">
        <f t="shared" si="29"/>
        <v>0</v>
      </c>
      <c r="CM25">
        <f t="shared" si="30"/>
        <v>0</v>
      </c>
      <c r="CN25">
        <f t="shared" si="31"/>
        <v>0</v>
      </c>
    </row>
    <row r="26" spans="2:92" x14ac:dyDescent="0.25">
      <c r="B26" s="1" t="s">
        <v>192</v>
      </c>
      <c r="C26" s="1" t="s">
        <v>281</v>
      </c>
      <c r="D26" s="1" t="s">
        <v>193</v>
      </c>
      <c r="E26" s="96" t="s">
        <v>263</v>
      </c>
      <c r="F26" s="1" t="s">
        <v>177</v>
      </c>
      <c r="G26" s="62">
        <v>0</v>
      </c>
      <c r="H26" s="80">
        <v>43.53</v>
      </c>
      <c r="J26" s="87">
        <v>6</v>
      </c>
      <c r="K26" s="81">
        <v>58.11</v>
      </c>
      <c r="M26" s="62">
        <v>20</v>
      </c>
      <c r="N26" s="62">
        <v>20</v>
      </c>
      <c r="O26" s="63">
        <v>8</v>
      </c>
      <c r="P26" s="82">
        <v>50.12</v>
      </c>
      <c r="R26" s="63">
        <v>0</v>
      </c>
      <c r="S26" s="82">
        <v>44.09</v>
      </c>
      <c r="U26" s="63">
        <v>18</v>
      </c>
      <c r="V26" s="63">
        <v>18</v>
      </c>
      <c r="BC26">
        <f t="shared" si="0"/>
        <v>38</v>
      </c>
      <c r="BE26" s="24">
        <f t="shared" si="1"/>
        <v>38</v>
      </c>
      <c r="BK26">
        <f t="shared" si="2"/>
        <v>0</v>
      </c>
      <c r="BL26">
        <f t="shared" si="3"/>
        <v>43.53</v>
      </c>
      <c r="BM26">
        <f t="shared" si="4"/>
        <v>6</v>
      </c>
      <c r="BN26">
        <f t="shared" si="5"/>
        <v>58.11</v>
      </c>
      <c r="BO26">
        <f t="shared" si="6"/>
        <v>6</v>
      </c>
      <c r="BP26">
        <f t="shared" si="7"/>
        <v>8</v>
      </c>
      <c r="BQ26">
        <f t="shared" si="8"/>
        <v>50.12</v>
      </c>
      <c r="BR26">
        <f t="shared" si="9"/>
        <v>0</v>
      </c>
      <c r="BS26">
        <f t="shared" si="10"/>
        <v>44.09</v>
      </c>
      <c r="BT26">
        <f t="shared" si="11"/>
        <v>8</v>
      </c>
      <c r="BU26">
        <f t="shared" si="12"/>
        <v>0</v>
      </c>
      <c r="BV26">
        <f t="shared" si="13"/>
        <v>0</v>
      </c>
      <c r="BW26">
        <f t="shared" si="14"/>
        <v>0</v>
      </c>
      <c r="BX26">
        <f t="shared" si="15"/>
        <v>0</v>
      </c>
      <c r="BY26">
        <f t="shared" si="16"/>
        <v>0</v>
      </c>
      <c r="BZ26">
        <f t="shared" si="17"/>
        <v>0</v>
      </c>
      <c r="CA26">
        <f t="shared" si="18"/>
        <v>0</v>
      </c>
      <c r="CB26">
        <f t="shared" si="19"/>
        <v>0</v>
      </c>
      <c r="CC26">
        <f t="shared" si="20"/>
        <v>0</v>
      </c>
      <c r="CD26">
        <f t="shared" si="21"/>
        <v>0</v>
      </c>
      <c r="CE26">
        <f t="shared" si="22"/>
        <v>0</v>
      </c>
      <c r="CF26">
        <f t="shared" si="23"/>
        <v>0</v>
      </c>
      <c r="CG26">
        <f t="shared" si="24"/>
        <v>0</v>
      </c>
      <c r="CH26">
        <f t="shared" si="25"/>
        <v>0</v>
      </c>
      <c r="CI26">
        <f t="shared" si="26"/>
        <v>0</v>
      </c>
      <c r="CJ26">
        <f t="shared" si="27"/>
        <v>0</v>
      </c>
      <c r="CK26">
        <f t="shared" si="28"/>
        <v>0</v>
      </c>
      <c r="CL26">
        <f t="shared" si="29"/>
        <v>0</v>
      </c>
      <c r="CM26">
        <f t="shared" si="30"/>
        <v>0</v>
      </c>
      <c r="CN26">
        <f t="shared" si="31"/>
        <v>0</v>
      </c>
    </row>
    <row r="27" spans="2:92" x14ac:dyDescent="0.25">
      <c r="B27" s="1" t="s">
        <v>172</v>
      </c>
      <c r="C27" s="1" t="s">
        <v>273</v>
      </c>
      <c r="D27" s="1" t="s">
        <v>173</v>
      </c>
      <c r="E27" s="96" t="s">
        <v>263</v>
      </c>
      <c r="F27" s="1" t="s">
        <v>174</v>
      </c>
      <c r="G27" s="62">
        <v>0</v>
      </c>
      <c r="H27" s="80">
        <v>46.88</v>
      </c>
      <c r="J27" s="87">
        <v>0</v>
      </c>
      <c r="K27" s="81">
        <v>43.29</v>
      </c>
      <c r="M27" s="62">
        <v>11</v>
      </c>
      <c r="N27" s="62">
        <v>11</v>
      </c>
      <c r="O27" s="63">
        <v>0</v>
      </c>
      <c r="P27" s="82">
        <v>35.299999999999997</v>
      </c>
      <c r="R27" s="63">
        <v>8</v>
      </c>
      <c r="S27" s="82">
        <v>47.94</v>
      </c>
      <c r="U27" s="63">
        <v>19</v>
      </c>
      <c r="V27" s="63">
        <v>19</v>
      </c>
      <c r="BC27">
        <f t="shared" si="0"/>
        <v>30</v>
      </c>
      <c r="BE27" s="24">
        <f t="shared" si="1"/>
        <v>30</v>
      </c>
      <c r="BK27">
        <f t="shared" si="2"/>
        <v>0</v>
      </c>
      <c r="BL27">
        <f t="shared" si="3"/>
        <v>46.88</v>
      </c>
      <c r="BM27">
        <f t="shared" si="4"/>
        <v>0</v>
      </c>
      <c r="BN27">
        <f t="shared" si="5"/>
        <v>43.29</v>
      </c>
      <c r="BO27">
        <f t="shared" si="6"/>
        <v>0</v>
      </c>
      <c r="BP27">
        <f t="shared" si="7"/>
        <v>0</v>
      </c>
      <c r="BQ27">
        <f t="shared" si="8"/>
        <v>35.299999999999997</v>
      </c>
      <c r="BR27">
        <f t="shared" si="9"/>
        <v>8</v>
      </c>
      <c r="BS27">
        <f t="shared" si="10"/>
        <v>47.94</v>
      </c>
      <c r="BT27">
        <f t="shared" si="11"/>
        <v>8</v>
      </c>
      <c r="BU27">
        <f t="shared" si="12"/>
        <v>0</v>
      </c>
      <c r="BV27">
        <f t="shared" si="13"/>
        <v>0</v>
      </c>
      <c r="BW27">
        <f t="shared" si="14"/>
        <v>0</v>
      </c>
      <c r="BX27">
        <f t="shared" si="15"/>
        <v>0</v>
      </c>
      <c r="BY27">
        <f t="shared" si="16"/>
        <v>0</v>
      </c>
      <c r="BZ27">
        <f t="shared" si="17"/>
        <v>0</v>
      </c>
      <c r="CA27">
        <f t="shared" si="18"/>
        <v>0</v>
      </c>
      <c r="CB27">
        <f t="shared" si="19"/>
        <v>0</v>
      </c>
      <c r="CC27">
        <f t="shared" si="20"/>
        <v>0</v>
      </c>
      <c r="CD27">
        <f t="shared" si="21"/>
        <v>0</v>
      </c>
      <c r="CE27">
        <f t="shared" si="22"/>
        <v>0</v>
      </c>
      <c r="CF27">
        <f t="shared" si="23"/>
        <v>0</v>
      </c>
      <c r="CG27">
        <f t="shared" si="24"/>
        <v>0</v>
      </c>
      <c r="CH27">
        <f t="shared" si="25"/>
        <v>0</v>
      </c>
      <c r="CI27">
        <f t="shared" si="26"/>
        <v>0</v>
      </c>
      <c r="CJ27">
        <f t="shared" si="27"/>
        <v>0</v>
      </c>
      <c r="CK27">
        <f t="shared" si="28"/>
        <v>0</v>
      </c>
      <c r="CL27">
        <f t="shared" si="29"/>
        <v>0</v>
      </c>
      <c r="CM27">
        <f t="shared" si="30"/>
        <v>0</v>
      </c>
      <c r="CN27">
        <f t="shared" si="31"/>
        <v>0</v>
      </c>
    </row>
    <row r="28" spans="2:92" x14ac:dyDescent="0.25">
      <c r="B28" s="1" t="s">
        <v>190</v>
      </c>
      <c r="C28" s="1" t="s">
        <v>280</v>
      </c>
      <c r="D28" s="1" t="s">
        <v>191</v>
      </c>
      <c r="E28" s="96" t="s">
        <v>263</v>
      </c>
      <c r="F28" s="1" t="s">
        <v>174</v>
      </c>
      <c r="G28" s="62">
        <v>4</v>
      </c>
      <c r="H28" s="80">
        <v>59.2</v>
      </c>
      <c r="J28" s="87">
        <v>0</v>
      </c>
      <c r="K28" s="81">
        <v>41.76</v>
      </c>
      <c r="M28" s="62">
        <v>19</v>
      </c>
      <c r="N28" s="62">
        <v>19</v>
      </c>
      <c r="O28" s="63">
        <v>4</v>
      </c>
      <c r="P28" s="82">
        <v>35.26</v>
      </c>
      <c r="R28" s="63">
        <v>5</v>
      </c>
      <c r="S28" s="82">
        <v>48.52</v>
      </c>
      <c r="U28" s="63">
        <v>20</v>
      </c>
      <c r="V28" s="63">
        <v>20</v>
      </c>
      <c r="BC28">
        <f t="shared" si="0"/>
        <v>39</v>
      </c>
      <c r="BE28" s="24">
        <f t="shared" si="1"/>
        <v>39</v>
      </c>
      <c r="BK28">
        <f t="shared" si="2"/>
        <v>4</v>
      </c>
      <c r="BL28">
        <f t="shared" si="3"/>
        <v>59.2</v>
      </c>
      <c r="BM28">
        <f t="shared" si="4"/>
        <v>0</v>
      </c>
      <c r="BN28">
        <f t="shared" si="5"/>
        <v>41.76</v>
      </c>
      <c r="BO28">
        <f t="shared" si="6"/>
        <v>4</v>
      </c>
      <c r="BP28">
        <f t="shared" si="7"/>
        <v>4</v>
      </c>
      <c r="BQ28">
        <f t="shared" si="8"/>
        <v>35.26</v>
      </c>
      <c r="BR28">
        <f t="shared" si="9"/>
        <v>5</v>
      </c>
      <c r="BS28">
        <f t="shared" si="10"/>
        <v>48.52</v>
      </c>
      <c r="BT28">
        <f t="shared" si="11"/>
        <v>9</v>
      </c>
      <c r="BU28">
        <f t="shared" si="12"/>
        <v>0</v>
      </c>
      <c r="BV28">
        <f t="shared" si="13"/>
        <v>0</v>
      </c>
      <c r="BW28">
        <f t="shared" si="14"/>
        <v>0</v>
      </c>
      <c r="BX28">
        <f t="shared" si="15"/>
        <v>0</v>
      </c>
      <c r="BY28">
        <f t="shared" si="16"/>
        <v>0</v>
      </c>
      <c r="BZ28">
        <f t="shared" si="17"/>
        <v>0</v>
      </c>
      <c r="CA28">
        <f t="shared" si="18"/>
        <v>0</v>
      </c>
      <c r="CB28">
        <f t="shared" si="19"/>
        <v>0</v>
      </c>
      <c r="CC28">
        <f t="shared" si="20"/>
        <v>0</v>
      </c>
      <c r="CD28">
        <f t="shared" si="21"/>
        <v>0</v>
      </c>
      <c r="CE28">
        <f t="shared" si="22"/>
        <v>0</v>
      </c>
      <c r="CF28">
        <f t="shared" si="23"/>
        <v>0</v>
      </c>
      <c r="CG28">
        <f t="shared" si="24"/>
        <v>0</v>
      </c>
      <c r="CH28">
        <f t="shared" si="25"/>
        <v>0</v>
      </c>
      <c r="CI28">
        <f t="shared" si="26"/>
        <v>0</v>
      </c>
      <c r="CJ28">
        <f t="shared" si="27"/>
        <v>0</v>
      </c>
      <c r="CK28">
        <f t="shared" si="28"/>
        <v>0</v>
      </c>
      <c r="CL28">
        <f t="shared" si="29"/>
        <v>0</v>
      </c>
      <c r="CM28">
        <f t="shared" si="30"/>
        <v>0</v>
      </c>
      <c r="CN28">
        <f t="shared" si="31"/>
        <v>0</v>
      </c>
    </row>
    <row r="29" spans="2:92" x14ac:dyDescent="0.25">
      <c r="B29" s="1" t="s">
        <v>491</v>
      </c>
      <c r="C29" s="101" t="s">
        <v>489</v>
      </c>
      <c r="D29" s="101" t="s">
        <v>490</v>
      </c>
      <c r="F29" s="101" t="s">
        <v>174</v>
      </c>
      <c r="O29" s="63">
        <v>5</v>
      </c>
      <c r="P29" s="82">
        <v>36.85</v>
      </c>
      <c r="R29" s="63">
        <v>8</v>
      </c>
      <c r="S29" s="82">
        <v>63.41</v>
      </c>
      <c r="U29" s="63">
        <v>21</v>
      </c>
      <c r="V29" s="63">
        <v>21</v>
      </c>
      <c r="BC29">
        <f t="shared" si="0"/>
        <v>21</v>
      </c>
      <c r="BE29" s="24">
        <f t="shared" si="1"/>
        <v>21</v>
      </c>
      <c r="BK29">
        <f t="shared" si="2"/>
        <v>0</v>
      </c>
      <c r="BL29">
        <f t="shared" si="3"/>
        <v>0</v>
      </c>
      <c r="BM29">
        <f t="shared" si="4"/>
        <v>0</v>
      </c>
      <c r="BN29">
        <f t="shared" si="5"/>
        <v>0</v>
      </c>
      <c r="BO29">
        <f t="shared" si="6"/>
        <v>0</v>
      </c>
      <c r="BP29">
        <f t="shared" si="7"/>
        <v>5</v>
      </c>
      <c r="BQ29">
        <f t="shared" si="8"/>
        <v>36.85</v>
      </c>
      <c r="BR29">
        <f t="shared" si="9"/>
        <v>8</v>
      </c>
      <c r="BS29">
        <f t="shared" si="10"/>
        <v>63.41</v>
      </c>
      <c r="BT29">
        <f t="shared" si="11"/>
        <v>13</v>
      </c>
      <c r="BU29">
        <f t="shared" si="12"/>
        <v>0</v>
      </c>
      <c r="BV29">
        <f t="shared" si="13"/>
        <v>0</v>
      </c>
      <c r="BW29">
        <f t="shared" si="14"/>
        <v>0</v>
      </c>
      <c r="BX29">
        <f t="shared" si="15"/>
        <v>0</v>
      </c>
      <c r="BY29">
        <f t="shared" si="16"/>
        <v>0</v>
      </c>
      <c r="BZ29">
        <f t="shared" si="17"/>
        <v>0</v>
      </c>
      <c r="CA29">
        <f t="shared" si="18"/>
        <v>0</v>
      </c>
      <c r="CB29">
        <f t="shared" si="19"/>
        <v>0</v>
      </c>
      <c r="CC29">
        <f t="shared" si="20"/>
        <v>0</v>
      </c>
      <c r="CD29">
        <f t="shared" si="21"/>
        <v>0</v>
      </c>
      <c r="CE29">
        <f t="shared" si="22"/>
        <v>0</v>
      </c>
      <c r="CF29">
        <f t="shared" si="23"/>
        <v>0</v>
      </c>
      <c r="CG29">
        <f t="shared" si="24"/>
        <v>0</v>
      </c>
      <c r="CH29">
        <f t="shared" si="25"/>
        <v>0</v>
      </c>
      <c r="CI29">
        <f t="shared" si="26"/>
        <v>0</v>
      </c>
      <c r="CJ29">
        <f t="shared" si="27"/>
        <v>0</v>
      </c>
      <c r="CK29">
        <f t="shared" si="28"/>
        <v>0</v>
      </c>
      <c r="CL29">
        <f t="shared" si="29"/>
        <v>0</v>
      </c>
      <c r="CM29">
        <f t="shared" si="30"/>
        <v>0</v>
      </c>
      <c r="CN29">
        <f t="shared" si="31"/>
        <v>0</v>
      </c>
    </row>
    <row r="30" spans="2:92" x14ac:dyDescent="0.25">
      <c r="B30" s="1" t="s">
        <v>493</v>
      </c>
      <c r="C30" s="101" t="s">
        <v>270</v>
      </c>
      <c r="D30" s="101" t="s">
        <v>492</v>
      </c>
      <c r="F30" s="101" t="s">
        <v>167</v>
      </c>
      <c r="O30" s="63">
        <v>13</v>
      </c>
      <c r="P30" s="82">
        <v>53.82</v>
      </c>
      <c r="R30" s="63">
        <v>1</v>
      </c>
      <c r="S30" s="82">
        <v>49.31</v>
      </c>
      <c r="U30" s="63">
        <v>22</v>
      </c>
      <c r="V30" s="63">
        <v>22</v>
      </c>
      <c r="BC30">
        <f t="shared" si="0"/>
        <v>22</v>
      </c>
      <c r="BE30" s="24">
        <f t="shared" si="1"/>
        <v>22</v>
      </c>
      <c r="BK30">
        <f t="shared" si="2"/>
        <v>0</v>
      </c>
      <c r="BL30">
        <f t="shared" si="3"/>
        <v>0</v>
      </c>
      <c r="BM30">
        <f t="shared" si="4"/>
        <v>0</v>
      </c>
      <c r="BN30">
        <f t="shared" si="5"/>
        <v>0</v>
      </c>
      <c r="BO30">
        <f t="shared" si="6"/>
        <v>0</v>
      </c>
      <c r="BP30">
        <f t="shared" si="7"/>
        <v>13</v>
      </c>
      <c r="BQ30">
        <f t="shared" si="8"/>
        <v>53.82</v>
      </c>
      <c r="BR30">
        <f t="shared" si="9"/>
        <v>1</v>
      </c>
      <c r="BS30">
        <f t="shared" si="10"/>
        <v>49.31</v>
      </c>
      <c r="BT30">
        <f t="shared" si="11"/>
        <v>14</v>
      </c>
      <c r="BU30">
        <f t="shared" si="12"/>
        <v>0</v>
      </c>
      <c r="BV30">
        <f t="shared" si="13"/>
        <v>0</v>
      </c>
      <c r="BW30">
        <f t="shared" si="14"/>
        <v>0</v>
      </c>
      <c r="BX30">
        <f t="shared" si="15"/>
        <v>0</v>
      </c>
      <c r="BY30">
        <f t="shared" si="16"/>
        <v>0</v>
      </c>
      <c r="BZ30">
        <f t="shared" si="17"/>
        <v>0</v>
      </c>
      <c r="CA30">
        <f t="shared" si="18"/>
        <v>0</v>
      </c>
      <c r="CB30">
        <f t="shared" si="19"/>
        <v>0</v>
      </c>
      <c r="CC30">
        <f t="shared" si="20"/>
        <v>0</v>
      </c>
      <c r="CD30">
        <f t="shared" si="21"/>
        <v>0</v>
      </c>
      <c r="CE30">
        <f t="shared" si="22"/>
        <v>0</v>
      </c>
      <c r="CF30">
        <f t="shared" si="23"/>
        <v>0</v>
      </c>
      <c r="CG30">
        <f t="shared" si="24"/>
        <v>0</v>
      </c>
      <c r="CH30">
        <f t="shared" si="25"/>
        <v>0</v>
      </c>
      <c r="CI30">
        <f t="shared" si="26"/>
        <v>0</v>
      </c>
      <c r="CJ30">
        <f t="shared" si="27"/>
        <v>0</v>
      </c>
      <c r="CK30">
        <f t="shared" si="28"/>
        <v>0</v>
      </c>
      <c r="CL30">
        <f t="shared" si="29"/>
        <v>0</v>
      </c>
      <c r="CM30">
        <f t="shared" si="30"/>
        <v>0</v>
      </c>
      <c r="CN30">
        <f t="shared" si="31"/>
        <v>0</v>
      </c>
    </row>
    <row r="31" spans="2:92" x14ac:dyDescent="0.25">
      <c r="B31" s="1" t="s">
        <v>196</v>
      </c>
      <c r="C31" s="1" t="s">
        <v>283</v>
      </c>
      <c r="D31" s="1" t="s">
        <v>197</v>
      </c>
      <c r="E31" s="96" t="s">
        <v>263</v>
      </c>
      <c r="F31" s="1" t="s">
        <v>177</v>
      </c>
      <c r="G31" s="62">
        <v>0</v>
      </c>
      <c r="H31" s="80">
        <v>42.8</v>
      </c>
      <c r="J31" s="87">
        <v>8</v>
      </c>
      <c r="K31" s="81">
        <v>40.98</v>
      </c>
      <c r="M31" s="62">
        <v>22</v>
      </c>
      <c r="N31" s="62">
        <v>22</v>
      </c>
      <c r="O31" s="63">
        <v>4</v>
      </c>
      <c r="P31" s="82">
        <v>32.92</v>
      </c>
      <c r="R31" s="63">
        <v>11</v>
      </c>
      <c r="S31" s="82">
        <v>57.28</v>
      </c>
      <c r="U31" s="63">
        <v>23</v>
      </c>
      <c r="V31" s="63">
        <v>23</v>
      </c>
      <c r="BC31">
        <f t="shared" si="0"/>
        <v>45</v>
      </c>
      <c r="BE31" s="24">
        <f t="shared" si="1"/>
        <v>45</v>
      </c>
      <c r="BK31">
        <f t="shared" si="2"/>
        <v>0</v>
      </c>
      <c r="BL31">
        <f t="shared" si="3"/>
        <v>42.8</v>
      </c>
      <c r="BM31">
        <f t="shared" si="4"/>
        <v>8</v>
      </c>
      <c r="BN31">
        <f t="shared" si="5"/>
        <v>40.98</v>
      </c>
      <c r="BO31">
        <f t="shared" si="6"/>
        <v>8</v>
      </c>
      <c r="BP31">
        <f t="shared" si="7"/>
        <v>4</v>
      </c>
      <c r="BQ31">
        <f t="shared" si="8"/>
        <v>32.92</v>
      </c>
      <c r="BR31">
        <f t="shared" si="9"/>
        <v>11</v>
      </c>
      <c r="BS31">
        <f t="shared" si="10"/>
        <v>57.28</v>
      </c>
      <c r="BT31">
        <f t="shared" si="11"/>
        <v>15</v>
      </c>
      <c r="BU31">
        <f t="shared" si="12"/>
        <v>0</v>
      </c>
      <c r="BV31">
        <f t="shared" si="13"/>
        <v>0</v>
      </c>
      <c r="BW31">
        <f t="shared" si="14"/>
        <v>0</v>
      </c>
      <c r="BX31">
        <f t="shared" si="15"/>
        <v>0</v>
      </c>
      <c r="BY31">
        <f t="shared" si="16"/>
        <v>0</v>
      </c>
      <c r="BZ31">
        <f t="shared" si="17"/>
        <v>0</v>
      </c>
      <c r="CA31">
        <f t="shared" si="18"/>
        <v>0</v>
      </c>
      <c r="CB31">
        <f t="shared" si="19"/>
        <v>0</v>
      </c>
      <c r="CC31">
        <f t="shared" si="20"/>
        <v>0</v>
      </c>
      <c r="CD31">
        <f t="shared" si="21"/>
        <v>0</v>
      </c>
      <c r="CE31">
        <f t="shared" si="22"/>
        <v>0</v>
      </c>
      <c r="CF31">
        <f t="shared" si="23"/>
        <v>0</v>
      </c>
      <c r="CG31">
        <f t="shared" si="24"/>
        <v>0</v>
      </c>
      <c r="CH31">
        <f t="shared" si="25"/>
        <v>0</v>
      </c>
      <c r="CI31">
        <f t="shared" si="26"/>
        <v>0</v>
      </c>
      <c r="CJ31">
        <f t="shared" si="27"/>
        <v>0</v>
      </c>
      <c r="CK31">
        <f t="shared" si="28"/>
        <v>0</v>
      </c>
      <c r="CL31">
        <f t="shared" si="29"/>
        <v>0</v>
      </c>
      <c r="CM31">
        <f t="shared" si="30"/>
        <v>0</v>
      </c>
      <c r="CN31">
        <f t="shared" si="31"/>
        <v>0</v>
      </c>
    </row>
    <row r="32" spans="2:92" x14ac:dyDescent="0.25">
      <c r="B32" s="101" t="s">
        <v>200</v>
      </c>
      <c r="C32" s="1" t="s">
        <v>285</v>
      </c>
      <c r="D32" s="1" t="s">
        <v>201</v>
      </c>
      <c r="E32" s="96" t="s">
        <v>263</v>
      </c>
      <c r="F32" s="1" t="s">
        <v>202</v>
      </c>
      <c r="G32" s="62">
        <v>4</v>
      </c>
      <c r="H32" s="80">
        <v>43.45</v>
      </c>
      <c r="J32" s="87">
        <v>16</v>
      </c>
      <c r="K32" s="81">
        <v>61.27</v>
      </c>
      <c r="M32" s="62">
        <v>24</v>
      </c>
      <c r="N32" s="62">
        <v>24</v>
      </c>
      <c r="O32" s="103" t="s">
        <v>336</v>
      </c>
      <c r="V32" s="63">
        <v>90</v>
      </c>
      <c r="BC32">
        <f t="shared" si="0"/>
        <v>114</v>
      </c>
      <c r="BE32" s="24">
        <f t="shared" si="1"/>
        <v>114</v>
      </c>
      <c r="BK32">
        <f t="shared" si="2"/>
        <v>4</v>
      </c>
      <c r="BL32">
        <f t="shared" si="3"/>
        <v>43.45</v>
      </c>
      <c r="BM32">
        <f t="shared" si="4"/>
        <v>16</v>
      </c>
      <c r="BN32">
        <f t="shared" si="5"/>
        <v>61.27</v>
      </c>
      <c r="BO32">
        <f t="shared" si="6"/>
        <v>20</v>
      </c>
      <c r="BP32">
        <f t="shared" si="7"/>
        <v>199</v>
      </c>
      <c r="BQ32">
        <f t="shared" si="8"/>
        <v>0</v>
      </c>
      <c r="BR32">
        <f t="shared" si="9"/>
        <v>0</v>
      </c>
      <c r="BS32">
        <f t="shared" si="10"/>
        <v>0</v>
      </c>
      <c r="BT32">
        <f t="shared" si="11"/>
        <v>199</v>
      </c>
      <c r="BU32">
        <f t="shared" si="12"/>
        <v>0</v>
      </c>
      <c r="BV32">
        <f t="shared" si="13"/>
        <v>0</v>
      </c>
      <c r="BW32">
        <f t="shared" si="14"/>
        <v>0</v>
      </c>
      <c r="BX32">
        <f t="shared" si="15"/>
        <v>0</v>
      </c>
      <c r="BY32">
        <f t="shared" si="16"/>
        <v>0</v>
      </c>
      <c r="BZ32">
        <f t="shared" si="17"/>
        <v>0</v>
      </c>
      <c r="CA32">
        <f t="shared" si="18"/>
        <v>0</v>
      </c>
      <c r="CB32">
        <f t="shared" si="19"/>
        <v>0</v>
      </c>
      <c r="CC32">
        <f t="shared" si="20"/>
        <v>0</v>
      </c>
      <c r="CD32">
        <f t="shared" si="21"/>
        <v>0</v>
      </c>
      <c r="CE32">
        <f t="shared" si="22"/>
        <v>0</v>
      </c>
      <c r="CF32">
        <f t="shared" si="23"/>
        <v>0</v>
      </c>
      <c r="CG32">
        <f t="shared" si="24"/>
        <v>0</v>
      </c>
      <c r="CH32">
        <f t="shared" si="25"/>
        <v>0</v>
      </c>
      <c r="CI32">
        <f t="shared" si="26"/>
        <v>0</v>
      </c>
      <c r="CJ32">
        <f t="shared" si="27"/>
        <v>0</v>
      </c>
      <c r="CK32">
        <f t="shared" si="28"/>
        <v>0</v>
      </c>
      <c r="CL32">
        <f t="shared" si="29"/>
        <v>0</v>
      </c>
      <c r="CM32">
        <f t="shared" si="30"/>
        <v>0</v>
      </c>
      <c r="CN32">
        <f t="shared" si="31"/>
        <v>0</v>
      </c>
    </row>
    <row r="33" spans="2:92" x14ac:dyDescent="0.25">
      <c r="B33" s="1" t="s">
        <v>494</v>
      </c>
      <c r="C33" s="101" t="s">
        <v>495</v>
      </c>
      <c r="D33" s="101" t="s">
        <v>496</v>
      </c>
      <c r="F33" s="1" t="s">
        <v>497</v>
      </c>
      <c r="O33" s="103" t="s">
        <v>336</v>
      </c>
      <c r="V33" s="63">
        <v>90</v>
      </c>
      <c r="BC33">
        <f t="shared" si="0"/>
        <v>90</v>
      </c>
      <c r="BE33" s="24">
        <f t="shared" si="1"/>
        <v>90</v>
      </c>
      <c r="BK33">
        <f t="shared" si="2"/>
        <v>0</v>
      </c>
      <c r="BL33">
        <f t="shared" si="3"/>
        <v>0</v>
      </c>
      <c r="BM33">
        <f t="shared" si="4"/>
        <v>0</v>
      </c>
      <c r="BN33">
        <f t="shared" si="5"/>
        <v>0</v>
      </c>
      <c r="BO33">
        <f t="shared" si="6"/>
        <v>0</v>
      </c>
      <c r="BP33">
        <f t="shared" si="7"/>
        <v>199</v>
      </c>
      <c r="BQ33">
        <f t="shared" si="8"/>
        <v>0</v>
      </c>
      <c r="BR33">
        <f t="shared" si="9"/>
        <v>0</v>
      </c>
      <c r="BS33">
        <f t="shared" si="10"/>
        <v>0</v>
      </c>
      <c r="BT33">
        <f t="shared" si="11"/>
        <v>199</v>
      </c>
      <c r="BU33">
        <f t="shared" si="12"/>
        <v>0</v>
      </c>
      <c r="BV33">
        <f t="shared" si="13"/>
        <v>0</v>
      </c>
      <c r="BW33">
        <f t="shared" si="14"/>
        <v>0</v>
      </c>
      <c r="BX33">
        <f t="shared" si="15"/>
        <v>0</v>
      </c>
      <c r="BY33">
        <f t="shared" si="16"/>
        <v>0</v>
      </c>
      <c r="BZ33">
        <f t="shared" si="17"/>
        <v>0</v>
      </c>
      <c r="CA33">
        <f t="shared" si="18"/>
        <v>0</v>
      </c>
      <c r="CB33">
        <f t="shared" si="19"/>
        <v>0</v>
      </c>
      <c r="CC33">
        <f t="shared" si="20"/>
        <v>0</v>
      </c>
      <c r="CD33">
        <f t="shared" si="21"/>
        <v>0</v>
      </c>
      <c r="CE33">
        <f t="shared" si="22"/>
        <v>0</v>
      </c>
      <c r="CF33">
        <f t="shared" si="23"/>
        <v>0</v>
      </c>
      <c r="CG33">
        <f t="shared" si="24"/>
        <v>0</v>
      </c>
      <c r="CH33">
        <f t="shared" si="25"/>
        <v>0</v>
      </c>
      <c r="CI33">
        <f t="shared" si="26"/>
        <v>0</v>
      </c>
      <c r="CJ33">
        <f t="shared" si="27"/>
        <v>0</v>
      </c>
      <c r="CK33">
        <f t="shared" si="28"/>
        <v>0</v>
      </c>
      <c r="CL33">
        <f t="shared" si="29"/>
        <v>0</v>
      </c>
      <c r="CM33">
        <f t="shared" si="30"/>
        <v>0</v>
      </c>
      <c r="CN33">
        <f t="shared" si="31"/>
        <v>0</v>
      </c>
    </row>
    <row r="34" spans="2:92" x14ac:dyDescent="0.25">
      <c r="B34" s="1" t="s">
        <v>151</v>
      </c>
      <c r="C34" s="1" t="s">
        <v>265</v>
      </c>
      <c r="D34" s="1" t="s">
        <v>152</v>
      </c>
      <c r="E34" s="96" t="s">
        <v>263</v>
      </c>
      <c r="F34" s="1" t="s">
        <v>153</v>
      </c>
      <c r="G34" s="62">
        <v>0</v>
      </c>
      <c r="H34" s="80">
        <v>47.19</v>
      </c>
      <c r="J34" s="87">
        <v>0</v>
      </c>
      <c r="K34" s="81">
        <v>34.200000000000003</v>
      </c>
      <c r="M34" s="62">
        <v>3</v>
      </c>
      <c r="N34" s="62">
        <v>3</v>
      </c>
      <c r="BC34">
        <f t="shared" si="0"/>
        <v>3</v>
      </c>
      <c r="BE34" s="24">
        <f t="shared" si="1"/>
        <v>3</v>
      </c>
      <c r="BH34" s="1" t="s">
        <v>304</v>
      </c>
      <c r="BI34" s="101" t="s">
        <v>128</v>
      </c>
      <c r="BK34">
        <f t="shared" si="2"/>
        <v>0</v>
      </c>
      <c r="BL34">
        <f t="shared" si="3"/>
        <v>47.19</v>
      </c>
      <c r="BM34">
        <f t="shared" si="4"/>
        <v>0</v>
      </c>
      <c r="BN34">
        <f t="shared" si="5"/>
        <v>34.200000000000003</v>
      </c>
      <c r="BO34">
        <f t="shared" si="6"/>
        <v>0</v>
      </c>
      <c r="BP34">
        <f t="shared" si="7"/>
        <v>0</v>
      </c>
      <c r="BQ34">
        <f t="shared" si="8"/>
        <v>0</v>
      </c>
      <c r="BR34">
        <f t="shared" si="9"/>
        <v>0</v>
      </c>
      <c r="BS34">
        <f t="shared" si="10"/>
        <v>0</v>
      </c>
      <c r="BT34">
        <f t="shared" si="11"/>
        <v>0</v>
      </c>
      <c r="BU34">
        <f t="shared" si="12"/>
        <v>0</v>
      </c>
      <c r="BV34">
        <f t="shared" si="13"/>
        <v>0</v>
      </c>
      <c r="BW34">
        <f t="shared" si="14"/>
        <v>0</v>
      </c>
      <c r="BX34">
        <f t="shared" si="15"/>
        <v>0</v>
      </c>
      <c r="BY34">
        <f t="shared" si="16"/>
        <v>0</v>
      </c>
      <c r="BZ34">
        <f t="shared" si="17"/>
        <v>0</v>
      </c>
      <c r="CA34">
        <f t="shared" si="18"/>
        <v>0</v>
      </c>
      <c r="CB34">
        <f t="shared" si="19"/>
        <v>0</v>
      </c>
      <c r="CC34">
        <f t="shared" si="20"/>
        <v>0</v>
      </c>
      <c r="CD34">
        <f t="shared" si="21"/>
        <v>0</v>
      </c>
      <c r="CE34">
        <f t="shared" si="22"/>
        <v>0</v>
      </c>
      <c r="CF34">
        <f t="shared" si="23"/>
        <v>0</v>
      </c>
      <c r="CG34">
        <f t="shared" si="24"/>
        <v>0</v>
      </c>
      <c r="CH34">
        <f t="shared" si="25"/>
        <v>0</v>
      </c>
      <c r="CI34">
        <f t="shared" si="26"/>
        <v>0</v>
      </c>
      <c r="CJ34">
        <f t="shared" si="27"/>
        <v>0</v>
      </c>
      <c r="CK34">
        <f t="shared" si="28"/>
        <v>0</v>
      </c>
      <c r="CL34">
        <f t="shared" si="29"/>
        <v>0</v>
      </c>
      <c r="CM34">
        <f t="shared" si="30"/>
        <v>0</v>
      </c>
      <c r="CN34">
        <f t="shared" si="31"/>
        <v>0</v>
      </c>
    </row>
    <row r="35" spans="2:92" x14ac:dyDescent="0.25">
      <c r="B35" s="1" t="s">
        <v>162</v>
      </c>
      <c r="C35" s="1" t="s">
        <v>269</v>
      </c>
      <c r="D35" s="1" t="s">
        <v>163</v>
      </c>
      <c r="E35" s="96" t="s">
        <v>263</v>
      </c>
      <c r="F35" s="1" t="s">
        <v>164</v>
      </c>
      <c r="G35" s="62">
        <v>0</v>
      </c>
      <c r="H35" s="80">
        <v>44.62</v>
      </c>
      <c r="J35" s="87">
        <v>0</v>
      </c>
      <c r="K35" s="81">
        <v>38.08</v>
      </c>
      <c r="M35" s="62">
        <v>7</v>
      </c>
      <c r="N35" s="62">
        <v>7</v>
      </c>
      <c r="BC35">
        <f t="shared" si="0"/>
        <v>7</v>
      </c>
      <c r="BE35" s="24">
        <f t="shared" si="1"/>
        <v>7</v>
      </c>
      <c r="BK35">
        <f t="shared" si="2"/>
        <v>0</v>
      </c>
      <c r="BL35">
        <f t="shared" si="3"/>
        <v>44.62</v>
      </c>
      <c r="BM35">
        <f t="shared" si="4"/>
        <v>0</v>
      </c>
      <c r="BN35">
        <f t="shared" si="5"/>
        <v>38.08</v>
      </c>
      <c r="BO35">
        <f t="shared" si="6"/>
        <v>0</v>
      </c>
      <c r="BP35">
        <f t="shared" si="7"/>
        <v>0</v>
      </c>
      <c r="BQ35">
        <f t="shared" si="8"/>
        <v>0</v>
      </c>
      <c r="BR35">
        <f t="shared" si="9"/>
        <v>0</v>
      </c>
      <c r="BS35">
        <f t="shared" si="10"/>
        <v>0</v>
      </c>
      <c r="BT35">
        <f t="shared" si="11"/>
        <v>0</v>
      </c>
      <c r="BU35">
        <f t="shared" si="12"/>
        <v>0</v>
      </c>
      <c r="BV35">
        <f t="shared" si="13"/>
        <v>0</v>
      </c>
      <c r="BW35">
        <f t="shared" si="14"/>
        <v>0</v>
      </c>
      <c r="BX35">
        <f t="shared" si="15"/>
        <v>0</v>
      </c>
      <c r="BY35">
        <f t="shared" si="16"/>
        <v>0</v>
      </c>
      <c r="BZ35">
        <f t="shared" si="17"/>
        <v>0</v>
      </c>
      <c r="CA35">
        <f t="shared" si="18"/>
        <v>0</v>
      </c>
      <c r="CB35">
        <f t="shared" si="19"/>
        <v>0</v>
      </c>
      <c r="CC35">
        <f t="shared" si="20"/>
        <v>0</v>
      </c>
      <c r="CD35">
        <f t="shared" si="21"/>
        <v>0</v>
      </c>
      <c r="CE35">
        <f t="shared" si="22"/>
        <v>0</v>
      </c>
      <c r="CF35">
        <f t="shared" si="23"/>
        <v>0</v>
      </c>
      <c r="CG35">
        <f t="shared" si="24"/>
        <v>0</v>
      </c>
      <c r="CH35">
        <f t="shared" si="25"/>
        <v>0</v>
      </c>
      <c r="CI35">
        <f t="shared" si="26"/>
        <v>0</v>
      </c>
      <c r="CJ35">
        <f t="shared" si="27"/>
        <v>0</v>
      </c>
      <c r="CK35">
        <f t="shared" si="28"/>
        <v>0</v>
      </c>
      <c r="CL35">
        <f t="shared" si="29"/>
        <v>0</v>
      </c>
      <c r="CM35">
        <f t="shared" si="30"/>
        <v>0</v>
      </c>
      <c r="CN35">
        <f t="shared" si="31"/>
        <v>0</v>
      </c>
    </row>
    <row r="36" spans="2:92" x14ac:dyDescent="0.25">
      <c r="B36" s="1" t="s">
        <v>168</v>
      </c>
      <c r="C36" s="1" t="s">
        <v>271</v>
      </c>
      <c r="D36" s="1" t="s">
        <v>169</v>
      </c>
      <c r="E36" s="96" t="s">
        <v>263</v>
      </c>
      <c r="F36" s="1" t="s">
        <v>153</v>
      </c>
      <c r="G36" s="62">
        <v>0</v>
      </c>
      <c r="H36" s="80">
        <v>50.08</v>
      </c>
      <c r="J36" s="87">
        <v>0</v>
      </c>
      <c r="K36" s="81">
        <v>38.36</v>
      </c>
      <c r="M36" s="62">
        <v>9</v>
      </c>
      <c r="N36" s="62">
        <v>9</v>
      </c>
      <c r="BC36">
        <f t="shared" si="0"/>
        <v>9</v>
      </c>
      <c r="BE36" s="24">
        <f t="shared" si="1"/>
        <v>9</v>
      </c>
      <c r="BK36">
        <f t="shared" si="2"/>
        <v>0</v>
      </c>
      <c r="BL36">
        <f t="shared" si="3"/>
        <v>50.08</v>
      </c>
      <c r="BM36">
        <f t="shared" si="4"/>
        <v>0</v>
      </c>
      <c r="BN36">
        <f t="shared" si="5"/>
        <v>38.36</v>
      </c>
      <c r="BO36">
        <f t="shared" si="6"/>
        <v>0</v>
      </c>
      <c r="BP36">
        <f t="shared" si="7"/>
        <v>0</v>
      </c>
      <c r="BQ36">
        <f t="shared" si="8"/>
        <v>0</v>
      </c>
      <c r="BR36">
        <f t="shared" si="9"/>
        <v>0</v>
      </c>
      <c r="BS36">
        <f t="shared" si="10"/>
        <v>0</v>
      </c>
      <c r="BT36">
        <f t="shared" si="11"/>
        <v>0</v>
      </c>
      <c r="BU36">
        <f t="shared" si="12"/>
        <v>0</v>
      </c>
      <c r="BV36">
        <f t="shared" si="13"/>
        <v>0</v>
      </c>
      <c r="BW36">
        <f t="shared" si="14"/>
        <v>0</v>
      </c>
      <c r="BX36">
        <f t="shared" si="15"/>
        <v>0</v>
      </c>
      <c r="BY36">
        <f t="shared" si="16"/>
        <v>0</v>
      </c>
      <c r="BZ36">
        <f t="shared" si="17"/>
        <v>0</v>
      </c>
      <c r="CA36">
        <f t="shared" si="18"/>
        <v>0</v>
      </c>
      <c r="CB36">
        <f t="shared" si="19"/>
        <v>0</v>
      </c>
      <c r="CC36">
        <f t="shared" si="20"/>
        <v>0</v>
      </c>
      <c r="CD36">
        <f t="shared" si="21"/>
        <v>0</v>
      </c>
      <c r="CE36">
        <f t="shared" si="22"/>
        <v>0</v>
      </c>
      <c r="CF36">
        <f t="shared" si="23"/>
        <v>0</v>
      </c>
      <c r="CG36">
        <f t="shared" si="24"/>
        <v>0</v>
      </c>
      <c r="CH36">
        <f t="shared" si="25"/>
        <v>0</v>
      </c>
      <c r="CI36">
        <f t="shared" si="26"/>
        <v>0</v>
      </c>
      <c r="CJ36">
        <f t="shared" si="27"/>
        <v>0</v>
      </c>
      <c r="CK36">
        <f t="shared" si="28"/>
        <v>0</v>
      </c>
      <c r="CL36">
        <f t="shared" si="29"/>
        <v>0</v>
      </c>
      <c r="CM36">
        <f t="shared" si="30"/>
        <v>0</v>
      </c>
      <c r="CN36">
        <f t="shared" si="31"/>
        <v>0</v>
      </c>
    </row>
    <row r="37" spans="2:92" x14ac:dyDescent="0.25">
      <c r="B37" s="1" t="s">
        <v>175</v>
      </c>
      <c r="C37" s="1" t="s">
        <v>274</v>
      </c>
      <c r="D37" s="1" t="s">
        <v>176</v>
      </c>
      <c r="E37" s="96" t="s">
        <v>263</v>
      </c>
      <c r="F37" s="1" t="s">
        <v>177</v>
      </c>
      <c r="G37" s="62">
        <v>0</v>
      </c>
      <c r="H37" s="80">
        <v>46.16</v>
      </c>
      <c r="J37" s="87">
        <v>4</v>
      </c>
      <c r="K37" s="81">
        <v>34.72</v>
      </c>
      <c r="M37" s="62">
        <v>12</v>
      </c>
      <c r="N37" s="62">
        <v>12</v>
      </c>
      <c r="BC37">
        <f t="shared" si="0"/>
        <v>12</v>
      </c>
      <c r="BE37" s="24">
        <f t="shared" si="1"/>
        <v>12</v>
      </c>
      <c r="BK37">
        <f t="shared" si="2"/>
        <v>0</v>
      </c>
      <c r="BL37">
        <f t="shared" si="3"/>
        <v>46.16</v>
      </c>
      <c r="BM37">
        <f t="shared" si="4"/>
        <v>4</v>
      </c>
      <c r="BN37">
        <f t="shared" si="5"/>
        <v>34.72</v>
      </c>
      <c r="BO37">
        <f t="shared" si="6"/>
        <v>4</v>
      </c>
      <c r="BP37">
        <f t="shared" si="7"/>
        <v>0</v>
      </c>
      <c r="BQ37">
        <f t="shared" si="8"/>
        <v>0</v>
      </c>
      <c r="BR37">
        <f t="shared" si="9"/>
        <v>0</v>
      </c>
      <c r="BS37">
        <f t="shared" si="10"/>
        <v>0</v>
      </c>
      <c r="BT37">
        <f t="shared" si="11"/>
        <v>0</v>
      </c>
      <c r="BU37">
        <f t="shared" si="12"/>
        <v>0</v>
      </c>
      <c r="BV37">
        <f t="shared" si="13"/>
        <v>0</v>
      </c>
      <c r="BW37">
        <f t="shared" si="14"/>
        <v>0</v>
      </c>
      <c r="BX37">
        <f t="shared" si="15"/>
        <v>0</v>
      </c>
      <c r="BY37">
        <f t="shared" si="16"/>
        <v>0</v>
      </c>
      <c r="BZ37">
        <f t="shared" si="17"/>
        <v>0</v>
      </c>
      <c r="CA37">
        <f t="shared" si="18"/>
        <v>0</v>
      </c>
      <c r="CB37">
        <f t="shared" si="19"/>
        <v>0</v>
      </c>
      <c r="CC37">
        <f t="shared" si="20"/>
        <v>0</v>
      </c>
      <c r="CD37">
        <f t="shared" si="21"/>
        <v>0</v>
      </c>
      <c r="CE37">
        <f t="shared" si="22"/>
        <v>0</v>
      </c>
      <c r="CF37">
        <f t="shared" si="23"/>
        <v>0</v>
      </c>
      <c r="CG37">
        <f t="shared" si="24"/>
        <v>0</v>
      </c>
      <c r="CH37">
        <f t="shared" si="25"/>
        <v>0</v>
      </c>
      <c r="CI37">
        <f t="shared" si="26"/>
        <v>0</v>
      </c>
      <c r="CJ37">
        <f t="shared" si="27"/>
        <v>0</v>
      </c>
      <c r="CK37">
        <f t="shared" si="28"/>
        <v>0</v>
      </c>
      <c r="CL37">
        <f t="shared" si="29"/>
        <v>0</v>
      </c>
      <c r="CM37">
        <f t="shared" si="30"/>
        <v>0</v>
      </c>
      <c r="CN37">
        <f t="shared" si="31"/>
        <v>0</v>
      </c>
    </row>
    <row r="38" spans="2:92" x14ac:dyDescent="0.25">
      <c r="B38" s="1" t="s">
        <v>178</v>
      </c>
      <c r="C38" s="1" t="s">
        <v>275</v>
      </c>
      <c r="D38" s="1" t="s">
        <v>179</v>
      </c>
      <c r="E38" s="96" t="s">
        <v>263</v>
      </c>
      <c r="F38" s="1" t="s">
        <v>177</v>
      </c>
      <c r="G38" s="62">
        <v>0</v>
      </c>
      <c r="H38" s="80">
        <v>44.28</v>
      </c>
      <c r="J38" s="87">
        <v>4</v>
      </c>
      <c r="K38" s="81">
        <v>34.799999999999997</v>
      </c>
      <c r="M38" s="62">
        <v>13</v>
      </c>
      <c r="N38" s="62">
        <v>13</v>
      </c>
      <c r="BC38">
        <f t="shared" si="0"/>
        <v>13</v>
      </c>
      <c r="BE38" s="24">
        <f t="shared" si="1"/>
        <v>13</v>
      </c>
      <c r="BH38" s="1" t="s">
        <v>304</v>
      </c>
      <c r="BI38" s="101" t="s">
        <v>128</v>
      </c>
      <c r="BK38">
        <f t="shared" si="2"/>
        <v>0</v>
      </c>
      <c r="BL38">
        <f t="shared" si="3"/>
        <v>44.28</v>
      </c>
      <c r="BM38">
        <f t="shared" si="4"/>
        <v>4</v>
      </c>
      <c r="BN38">
        <f t="shared" si="5"/>
        <v>34.799999999999997</v>
      </c>
      <c r="BO38">
        <f t="shared" si="6"/>
        <v>4</v>
      </c>
      <c r="BP38">
        <f t="shared" si="7"/>
        <v>0</v>
      </c>
      <c r="BQ38">
        <f t="shared" si="8"/>
        <v>0</v>
      </c>
      <c r="BR38">
        <f t="shared" si="9"/>
        <v>0</v>
      </c>
      <c r="BS38">
        <f t="shared" si="10"/>
        <v>0</v>
      </c>
      <c r="BT38">
        <f t="shared" si="11"/>
        <v>0</v>
      </c>
      <c r="BU38">
        <f t="shared" si="12"/>
        <v>0</v>
      </c>
      <c r="BV38">
        <f t="shared" si="13"/>
        <v>0</v>
      </c>
      <c r="BW38">
        <f t="shared" si="14"/>
        <v>0</v>
      </c>
      <c r="BX38">
        <f t="shared" si="15"/>
        <v>0</v>
      </c>
      <c r="BY38">
        <f t="shared" si="16"/>
        <v>0</v>
      </c>
      <c r="BZ38">
        <f t="shared" si="17"/>
        <v>0</v>
      </c>
      <c r="CA38">
        <f t="shared" si="18"/>
        <v>0</v>
      </c>
      <c r="CB38">
        <f t="shared" si="19"/>
        <v>0</v>
      </c>
      <c r="CC38">
        <f t="shared" si="20"/>
        <v>0</v>
      </c>
      <c r="CD38">
        <f t="shared" si="21"/>
        <v>0</v>
      </c>
      <c r="CE38">
        <f t="shared" si="22"/>
        <v>0</v>
      </c>
      <c r="CF38">
        <f t="shared" si="23"/>
        <v>0</v>
      </c>
      <c r="CG38">
        <f t="shared" si="24"/>
        <v>0</v>
      </c>
      <c r="CH38">
        <f t="shared" si="25"/>
        <v>0</v>
      </c>
      <c r="CI38">
        <f t="shared" si="26"/>
        <v>0</v>
      </c>
      <c r="CJ38">
        <f t="shared" si="27"/>
        <v>0</v>
      </c>
      <c r="CK38">
        <f t="shared" si="28"/>
        <v>0</v>
      </c>
      <c r="CL38">
        <f t="shared" si="29"/>
        <v>0</v>
      </c>
      <c r="CM38">
        <f t="shared" si="30"/>
        <v>0</v>
      </c>
      <c r="CN38">
        <f t="shared" si="31"/>
        <v>0</v>
      </c>
    </row>
    <row r="39" spans="2:92" x14ac:dyDescent="0.25">
      <c r="B39" s="1" t="s">
        <v>182</v>
      </c>
      <c r="C39" s="1" t="s">
        <v>277</v>
      </c>
      <c r="D39" s="1" t="s">
        <v>183</v>
      </c>
      <c r="E39" s="96" t="s">
        <v>263</v>
      </c>
      <c r="F39" s="1" t="s">
        <v>159</v>
      </c>
      <c r="G39" s="62">
        <v>0</v>
      </c>
      <c r="H39" s="80">
        <v>43.77</v>
      </c>
      <c r="J39" s="87">
        <v>4</v>
      </c>
      <c r="K39" s="81">
        <v>38.36</v>
      </c>
      <c r="M39" s="62">
        <v>15</v>
      </c>
      <c r="N39" s="62">
        <v>15</v>
      </c>
      <c r="BC39">
        <f t="shared" si="0"/>
        <v>15</v>
      </c>
      <c r="BE39" s="24">
        <f t="shared" si="1"/>
        <v>15</v>
      </c>
      <c r="BK39">
        <f t="shared" si="2"/>
        <v>0</v>
      </c>
      <c r="BL39">
        <f t="shared" si="3"/>
        <v>43.77</v>
      </c>
      <c r="BM39">
        <f t="shared" si="4"/>
        <v>4</v>
      </c>
      <c r="BN39">
        <f t="shared" si="5"/>
        <v>38.36</v>
      </c>
      <c r="BO39">
        <f t="shared" si="6"/>
        <v>4</v>
      </c>
      <c r="BP39">
        <f t="shared" si="7"/>
        <v>0</v>
      </c>
      <c r="BQ39">
        <f t="shared" si="8"/>
        <v>0</v>
      </c>
      <c r="BR39">
        <f t="shared" si="9"/>
        <v>0</v>
      </c>
      <c r="BS39">
        <f t="shared" si="10"/>
        <v>0</v>
      </c>
      <c r="BT39">
        <f t="shared" si="11"/>
        <v>0</v>
      </c>
      <c r="BU39">
        <f t="shared" si="12"/>
        <v>0</v>
      </c>
      <c r="BV39">
        <f t="shared" si="13"/>
        <v>0</v>
      </c>
      <c r="BW39">
        <f t="shared" si="14"/>
        <v>0</v>
      </c>
      <c r="BX39">
        <f t="shared" si="15"/>
        <v>0</v>
      </c>
      <c r="BY39">
        <f t="shared" si="16"/>
        <v>0</v>
      </c>
      <c r="BZ39">
        <f t="shared" si="17"/>
        <v>0</v>
      </c>
      <c r="CA39">
        <f t="shared" si="18"/>
        <v>0</v>
      </c>
      <c r="CB39">
        <f t="shared" si="19"/>
        <v>0</v>
      </c>
      <c r="CC39">
        <f t="shared" si="20"/>
        <v>0</v>
      </c>
      <c r="CD39">
        <f t="shared" si="21"/>
        <v>0</v>
      </c>
      <c r="CE39">
        <f t="shared" si="22"/>
        <v>0</v>
      </c>
      <c r="CF39">
        <f t="shared" si="23"/>
        <v>0</v>
      </c>
      <c r="CG39">
        <f t="shared" si="24"/>
        <v>0</v>
      </c>
      <c r="CH39">
        <f t="shared" si="25"/>
        <v>0</v>
      </c>
      <c r="CI39">
        <f t="shared" si="26"/>
        <v>0</v>
      </c>
      <c r="CJ39">
        <f t="shared" si="27"/>
        <v>0</v>
      </c>
      <c r="CK39">
        <f t="shared" si="28"/>
        <v>0</v>
      </c>
      <c r="CL39">
        <f t="shared" si="29"/>
        <v>0</v>
      </c>
      <c r="CM39">
        <f t="shared" si="30"/>
        <v>0</v>
      </c>
      <c r="CN39">
        <f t="shared" si="31"/>
        <v>0</v>
      </c>
    </row>
    <row r="40" spans="2:92" x14ac:dyDescent="0.25">
      <c r="B40" s="1" t="s">
        <v>186</v>
      </c>
      <c r="C40" s="1" t="s">
        <v>270</v>
      </c>
      <c r="D40" s="1" t="s">
        <v>187</v>
      </c>
      <c r="E40" s="96" t="s">
        <v>263</v>
      </c>
      <c r="F40" s="1" t="s">
        <v>167</v>
      </c>
      <c r="G40" s="62">
        <v>0</v>
      </c>
      <c r="H40" s="80">
        <v>53.93</v>
      </c>
      <c r="J40" s="87">
        <v>4</v>
      </c>
      <c r="K40" s="81">
        <v>40.47</v>
      </c>
      <c r="M40" s="62">
        <v>17</v>
      </c>
      <c r="N40" s="62">
        <v>17</v>
      </c>
      <c r="BC40">
        <f t="shared" si="0"/>
        <v>17</v>
      </c>
      <c r="BE40" s="24">
        <f t="shared" si="1"/>
        <v>17</v>
      </c>
      <c r="BH40" s="1" t="s">
        <v>304</v>
      </c>
      <c r="BI40" s="101" t="s">
        <v>128</v>
      </c>
      <c r="BK40">
        <f t="shared" si="2"/>
        <v>0</v>
      </c>
      <c r="BL40">
        <f t="shared" si="3"/>
        <v>53.93</v>
      </c>
      <c r="BM40">
        <f t="shared" si="4"/>
        <v>4</v>
      </c>
      <c r="BN40">
        <f t="shared" si="5"/>
        <v>40.47</v>
      </c>
      <c r="BO40">
        <f t="shared" si="6"/>
        <v>4</v>
      </c>
      <c r="BP40">
        <f t="shared" si="7"/>
        <v>0</v>
      </c>
      <c r="BQ40">
        <f t="shared" si="8"/>
        <v>0</v>
      </c>
      <c r="BR40">
        <f t="shared" si="9"/>
        <v>0</v>
      </c>
      <c r="BS40">
        <f t="shared" si="10"/>
        <v>0</v>
      </c>
      <c r="BT40">
        <f t="shared" si="11"/>
        <v>0</v>
      </c>
      <c r="BU40">
        <f t="shared" si="12"/>
        <v>0</v>
      </c>
      <c r="BV40">
        <f t="shared" si="13"/>
        <v>0</v>
      </c>
      <c r="BW40">
        <f t="shared" si="14"/>
        <v>0</v>
      </c>
      <c r="BX40">
        <f t="shared" si="15"/>
        <v>0</v>
      </c>
      <c r="BY40">
        <f t="shared" si="16"/>
        <v>0</v>
      </c>
      <c r="BZ40">
        <f t="shared" si="17"/>
        <v>0</v>
      </c>
      <c r="CA40">
        <f t="shared" si="18"/>
        <v>0</v>
      </c>
      <c r="CB40">
        <f t="shared" si="19"/>
        <v>0</v>
      </c>
      <c r="CC40">
        <f t="shared" si="20"/>
        <v>0</v>
      </c>
      <c r="CD40">
        <f t="shared" si="21"/>
        <v>0</v>
      </c>
      <c r="CE40">
        <f t="shared" si="22"/>
        <v>0</v>
      </c>
      <c r="CF40">
        <f t="shared" si="23"/>
        <v>0</v>
      </c>
      <c r="CG40">
        <f t="shared" si="24"/>
        <v>0</v>
      </c>
      <c r="CH40">
        <f t="shared" si="25"/>
        <v>0</v>
      </c>
      <c r="CI40">
        <f t="shared" si="26"/>
        <v>0</v>
      </c>
      <c r="CJ40">
        <f t="shared" si="27"/>
        <v>0</v>
      </c>
      <c r="CK40">
        <f t="shared" si="28"/>
        <v>0</v>
      </c>
      <c r="CL40">
        <f t="shared" si="29"/>
        <v>0</v>
      </c>
      <c r="CM40">
        <f t="shared" si="30"/>
        <v>0</v>
      </c>
      <c r="CN40">
        <f t="shared" si="31"/>
        <v>0</v>
      </c>
    </row>
    <row r="41" spans="2:92" x14ac:dyDescent="0.25">
      <c r="B41" s="1" t="s">
        <v>188</v>
      </c>
      <c r="C41" s="1" t="s">
        <v>279</v>
      </c>
      <c r="D41" s="1" t="s">
        <v>189</v>
      </c>
      <c r="E41" s="96" t="s">
        <v>263</v>
      </c>
      <c r="F41" s="1" t="s">
        <v>156</v>
      </c>
      <c r="G41" s="62">
        <v>4</v>
      </c>
      <c r="H41" s="80">
        <v>47.11</v>
      </c>
      <c r="J41" s="87">
        <v>0</v>
      </c>
      <c r="K41" s="81">
        <v>40.68</v>
      </c>
      <c r="M41" s="62">
        <v>18</v>
      </c>
      <c r="N41" s="62">
        <v>18</v>
      </c>
      <c r="BC41">
        <f t="shared" si="0"/>
        <v>18</v>
      </c>
      <c r="BE41" s="24">
        <f t="shared" si="1"/>
        <v>18</v>
      </c>
      <c r="BK41">
        <f t="shared" si="2"/>
        <v>4</v>
      </c>
      <c r="BL41">
        <f t="shared" si="3"/>
        <v>47.11</v>
      </c>
      <c r="BM41">
        <f t="shared" si="4"/>
        <v>0</v>
      </c>
      <c r="BN41">
        <f t="shared" si="5"/>
        <v>40.68</v>
      </c>
      <c r="BO41">
        <f t="shared" si="6"/>
        <v>4</v>
      </c>
      <c r="BP41">
        <f t="shared" si="7"/>
        <v>0</v>
      </c>
      <c r="BQ41">
        <f t="shared" si="8"/>
        <v>0</v>
      </c>
      <c r="BR41">
        <f t="shared" si="9"/>
        <v>0</v>
      </c>
      <c r="BS41">
        <f t="shared" si="10"/>
        <v>0</v>
      </c>
      <c r="BT41">
        <f t="shared" si="11"/>
        <v>0</v>
      </c>
      <c r="BU41">
        <f t="shared" si="12"/>
        <v>0</v>
      </c>
      <c r="BV41">
        <f t="shared" si="13"/>
        <v>0</v>
      </c>
      <c r="BW41">
        <f t="shared" si="14"/>
        <v>0</v>
      </c>
      <c r="BX41">
        <f t="shared" si="15"/>
        <v>0</v>
      </c>
      <c r="BY41">
        <f t="shared" si="16"/>
        <v>0</v>
      </c>
      <c r="BZ41">
        <f t="shared" si="17"/>
        <v>0</v>
      </c>
      <c r="CA41">
        <f t="shared" si="18"/>
        <v>0</v>
      </c>
      <c r="CB41">
        <f t="shared" si="19"/>
        <v>0</v>
      </c>
      <c r="CC41">
        <f t="shared" si="20"/>
        <v>0</v>
      </c>
      <c r="CD41">
        <f t="shared" si="21"/>
        <v>0</v>
      </c>
      <c r="CE41">
        <f t="shared" si="22"/>
        <v>0</v>
      </c>
      <c r="CF41">
        <f t="shared" si="23"/>
        <v>0</v>
      </c>
      <c r="CG41">
        <f t="shared" si="24"/>
        <v>0</v>
      </c>
      <c r="CH41">
        <f t="shared" si="25"/>
        <v>0</v>
      </c>
      <c r="CI41">
        <f t="shared" si="26"/>
        <v>0</v>
      </c>
      <c r="CJ41">
        <f t="shared" si="27"/>
        <v>0</v>
      </c>
      <c r="CK41">
        <f t="shared" si="28"/>
        <v>0</v>
      </c>
      <c r="CL41">
        <f t="shared" si="29"/>
        <v>0</v>
      </c>
      <c r="CM41">
        <f t="shared" si="30"/>
        <v>0</v>
      </c>
      <c r="CN41">
        <f t="shared" si="31"/>
        <v>0</v>
      </c>
    </row>
    <row r="42" spans="2:92" x14ac:dyDescent="0.25">
      <c r="B42" s="1" t="s">
        <v>203</v>
      </c>
      <c r="C42" s="1" t="s">
        <v>286</v>
      </c>
      <c r="D42" s="1" t="s">
        <v>204</v>
      </c>
      <c r="E42" s="96" t="s">
        <v>263</v>
      </c>
      <c r="F42" s="1" t="s">
        <v>156</v>
      </c>
      <c r="G42" s="62">
        <v>4</v>
      </c>
      <c r="H42" s="80">
        <v>43.16</v>
      </c>
      <c r="J42" s="87" t="s">
        <v>205</v>
      </c>
      <c r="M42" s="62">
        <v>25</v>
      </c>
      <c r="N42" s="62">
        <v>25</v>
      </c>
      <c r="BC42">
        <f t="shared" si="0"/>
        <v>25</v>
      </c>
      <c r="BE42" s="24">
        <f t="shared" si="1"/>
        <v>25</v>
      </c>
      <c r="BK42">
        <f t="shared" si="2"/>
        <v>4</v>
      </c>
      <c r="BL42">
        <f t="shared" si="3"/>
        <v>43.16</v>
      </c>
      <c r="BM42">
        <f t="shared" si="4"/>
        <v>199</v>
      </c>
      <c r="BN42">
        <f t="shared" si="5"/>
        <v>0</v>
      </c>
      <c r="BO42">
        <f t="shared" si="6"/>
        <v>203</v>
      </c>
      <c r="BP42">
        <f t="shared" si="7"/>
        <v>0</v>
      </c>
      <c r="BQ42">
        <f t="shared" si="8"/>
        <v>0</v>
      </c>
      <c r="BR42">
        <f t="shared" si="9"/>
        <v>0</v>
      </c>
      <c r="BS42">
        <f t="shared" si="10"/>
        <v>0</v>
      </c>
      <c r="BT42">
        <f t="shared" si="11"/>
        <v>0</v>
      </c>
      <c r="BU42">
        <f t="shared" si="12"/>
        <v>0</v>
      </c>
      <c r="BV42">
        <f t="shared" si="13"/>
        <v>0</v>
      </c>
      <c r="BW42">
        <f t="shared" si="14"/>
        <v>0</v>
      </c>
      <c r="BX42">
        <f t="shared" si="15"/>
        <v>0</v>
      </c>
      <c r="BY42">
        <f t="shared" si="16"/>
        <v>0</v>
      </c>
      <c r="BZ42">
        <f t="shared" si="17"/>
        <v>0</v>
      </c>
      <c r="CA42">
        <f t="shared" si="18"/>
        <v>0</v>
      </c>
      <c r="CB42">
        <f t="shared" si="19"/>
        <v>0</v>
      </c>
      <c r="CC42">
        <f t="shared" si="20"/>
        <v>0</v>
      </c>
      <c r="CD42">
        <f t="shared" si="21"/>
        <v>0</v>
      </c>
      <c r="CE42">
        <f t="shared" si="22"/>
        <v>0</v>
      </c>
      <c r="CF42">
        <f t="shared" si="23"/>
        <v>0</v>
      </c>
      <c r="CG42">
        <f t="shared" si="24"/>
        <v>0</v>
      </c>
      <c r="CH42">
        <f t="shared" si="25"/>
        <v>0</v>
      </c>
      <c r="CI42">
        <f t="shared" si="26"/>
        <v>0</v>
      </c>
      <c r="CJ42">
        <f t="shared" si="27"/>
        <v>0</v>
      </c>
      <c r="CK42">
        <f t="shared" si="28"/>
        <v>0</v>
      </c>
      <c r="CL42">
        <f t="shared" si="29"/>
        <v>0</v>
      </c>
      <c r="CM42">
        <f t="shared" si="30"/>
        <v>0</v>
      </c>
      <c r="CN42">
        <f t="shared" si="31"/>
        <v>0</v>
      </c>
    </row>
    <row r="43" spans="2:92" x14ac:dyDescent="0.25">
      <c r="B43" s="1" t="s">
        <v>206</v>
      </c>
      <c r="C43" s="1" t="s">
        <v>287</v>
      </c>
      <c r="D43" s="1" t="s">
        <v>207</v>
      </c>
      <c r="E43" s="96" t="s">
        <v>263</v>
      </c>
      <c r="F43" s="1" t="s">
        <v>177</v>
      </c>
      <c r="G43" s="62" t="s">
        <v>208</v>
      </c>
      <c r="N43" s="62">
        <v>90</v>
      </c>
      <c r="BC43">
        <f t="shared" si="0"/>
        <v>90</v>
      </c>
      <c r="BE43" s="24">
        <f t="shared" si="1"/>
        <v>90</v>
      </c>
      <c r="BK43">
        <f t="shared" si="2"/>
        <v>199</v>
      </c>
      <c r="BL43">
        <f t="shared" si="3"/>
        <v>0</v>
      </c>
      <c r="BM43">
        <f t="shared" si="4"/>
        <v>0</v>
      </c>
      <c r="BN43">
        <f t="shared" si="5"/>
        <v>0</v>
      </c>
      <c r="BO43">
        <f t="shared" si="6"/>
        <v>199</v>
      </c>
      <c r="BP43">
        <f t="shared" si="7"/>
        <v>0</v>
      </c>
      <c r="BQ43">
        <f t="shared" si="8"/>
        <v>0</v>
      </c>
      <c r="BR43">
        <f t="shared" si="9"/>
        <v>0</v>
      </c>
      <c r="BS43">
        <f t="shared" si="10"/>
        <v>0</v>
      </c>
      <c r="BT43">
        <f t="shared" si="11"/>
        <v>0</v>
      </c>
      <c r="BU43">
        <f t="shared" si="12"/>
        <v>0</v>
      </c>
      <c r="BV43">
        <f t="shared" si="13"/>
        <v>0</v>
      </c>
      <c r="BW43">
        <f t="shared" si="14"/>
        <v>0</v>
      </c>
      <c r="BX43">
        <f t="shared" si="15"/>
        <v>0</v>
      </c>
      <c r="BY43">
        <f t="shared" si="16"/>
        <v>0</v>
      </c>
      <c r="BZ43">
        <f t="shared" si="17"/>
        <v>0</v>
      </c>
      <c r="CA43">
        <f t="shared" si="18"/>
        <v>0</v>
      </c>
      <c r="CB43">
        <f t="shared" si="19"/>
        <v>0</v>
      </c>
      <c r="CC43">
        <f t="shared" si="20"/>
        <v>0</v>
      </c>
      <c r="CD43">
        <f t="shared" si="21"/>
        <v>0</v>
      </c>
      <c r="CE43">
        <f t="shared" si="22"/>
        <v>0</v>
      </c>
      <c r="CF43">
        <f t="shared" si="23"/>
        <v>0</v>
      </c>
      <c r="CG43">
        <f t="shared" si="24"/>
        <v>0</v>
      </c>
      <c r="CH43">
        <f t="shared" si="25"/>
        <v>0</v>
      </c>
      <c r="CI43">
        <f t="shared" si="26"/>
        <v>0</v>
      </c>
      <c r="CJ43">
        <f t="shared" si="27"/>
        <v>0</v>
      </c>
      <c r="CK43">
        <f t="shared" si="28"/>
        <v>0</v>
      </c>
      <c r="CL43">
        <f t="shared" si="29"/>
        <v>0</v>
      </c>
      <c r="CM43">
        <f t="shared" si="30"/>
        <v>0</v>
      </c>
      <c r="CN43">
        <f t="shared" si="31"/>
        <v>0</v>
      </c>
    </row>
    <row r="44" spans="2:92" x14ac:dyDescent="0.25">
      <c r="B44" s="1" t="s">
        <v>209</v>
      </c>
      <c r="C44" s="1" t="s">
        <v>288</v>
      </c>
      <c r="D44" s="1" t="s">
        <v>210</v>
      </c>
      <c r="E44" s="96" t="s">
        <v>263</v>
      </c>
      <c r="F44" s="1" t="s">
        <v>153</v>
      </c>
      <c r="G44" s="62" t="s">
        <v>205</v>
      </c>
      <c r="N44" s="62">
        <v>90</v>
      </c>
      <c r="BC44">
        <f t="shared" si="0"/>
        <v>90</v>
      </c>
      <c r="BE44" s="24">
        <f t="shared" si="1"/>
        <v>90</v>
      </c>
      <c r="BK44">
        <f t="shared" si="2"/>
        <v>199</v>
      </c>
      <c r="BL44">
        <f t="shared" si="3"/>
        <v>0</v>
      </c>
      <c r="BM44">
        <f t="shared" si="4"/>
        <v>0</v>
      </c>
      <c r="BN44">
        <f t="shared" si="5"/>
        <v>0</v>
      </c>
      <c r="BO44">
        <f t="shared" si="6"/>
        <v>199</v>
      </c>
      <c r="BP44">
        <f t="shared" si="7"/>
        <v>0</v>
      </c>
      <c r="BQ44">
        <f t="shared" si="8"/>
        <v>0</v>
      </c>
      <c r="BR44">
        <f t="shared" si="9"/>
        <v>0</v>
      </c>
      <c r="BS44">
        <f t="shared" si="10"/>
        <v>0</v>
      </c>
      <c r="BT44">
        <f t="shared" si="11"/>
        <v>0</v>
      </c>
      <c r="BU44">
        <f t="shared" si="12"/>
        <v>0</v>
      </c>
      <c r="BV44">
        <f t="shared" si="13"/>
        <v>0</v>
      </c>
      <c r="BW44">
        <f t="shared" si="14"/>
        <v>0</v>
      </c>
      <c r="BX44">
        <f t="shared" si="15"/>
        <v>0</v>
      </c>
      <c r="BY44">
        <f t="shared" si="16"/>
        <v>0</v>
      </c>
      <c r="BZ44">
        <f t="shared" si="17"/>
        <v>0</v>
      </c>
      <c r="CA44">
        <f t="shared" si="18"/>
        <v>0</v>
      </c>
      <c r="CB44">
        <f t="shared" si="19"/>
        <v>0</v>
      </c>
      <c r="CC44">
        <f t="shared" si="20"/>
        <v>0</v>
      </c>
      <c r="CD44">
        <f t="shared" si="21"/>
        <v>0</v>
      </c>
      <c r="CE44">
        <f t="shared" si="22"/>
        <v>0</v>
      </c>
      <c r="CF44">
        <f t="shared" si="23"/>
        <v>0</v>
      </c>
      <c r="CG44">
        <f t="shared" si="24"/>
        <v>0</v>
      </c>
      <c r="CH44">
        <f t="shared" si="25"/>
        <v>0</v>
      </c>
      <c r="CI44">
        <f t="shared" si="26"/>
        <v>0</v>
      </c>
      <c r="CJ44">
        <f t="shared" si="27"/>
        <v>0</v>
      </c>
      <c r="CK44">
        <f t="shared" si="28"/>
        <v>0</v>
      </c>
      <c r="CL44">
        <f t="shared" si="29"/>
        <v>0</v>
      </c>
      <c r="CM44">
        <f t="shared" si="30"/>
        <v>0</v>
      </c>
      <c r="CN44">
        <f t="shared" si="31"/>
        <v>0</v>
      </c>
    </row>
    <row r="45" spans="2:92" x14ac:dyDescent="0.25">
      <c r="B45" s="1" t="s">
        <v>211</v>
      </c>
      <c r="C45" s="1" t="s">
        <v>289</v>
      </c>
      <c r="D45" s="1" t="s">
        <v>212</v>
      </c>
      <c r="E45" s="96" t="s">
        <v>263</v>
      </c>
      <c r="F45" s="1" t="s">
        <v>156</v>
      </c>
      <c r="G45" s="62" t="s">
        <v>213</v>
      </c>
      <c r="N45" s="62">
        <v>90</v>
      </c>
      <c r="BC45">
        <f t="shared" si="0"/>
        <v>90</v>
      </c>
      <c r="BE45" s="24">
        <f t="shared" si="1"/>
        <v>90</v>
      </c>
      <c r="BK45">
        <f t="shared" si="2"/>
        <v>199</v>
      </c>
      <c r="BL45">
        <f t="shared" si="3"/>
        <v>0</v>
      </c>
      <c r="BM45">
        <f t="shared" si="4"/>
        <v>0</v>
      </c>
      <c r="BN45">
        <f t="shared" si="5"/>
        <v>0</v>
      </c>
      <c r="BO45">
        <f t="shared" si="6"/>
        <v>199</v>
      </c>
      <c r="BP45">
        <f t="shared" si="7"/>
        <v>0</v>
      </c>
      <c r="BQ45">
        <f t="shared" si="8"/>
        <v>0</v>
      </c>
      <c r="BR45">
        <f t="shared" si="9"/>
        <v>0</v>
      </c>
      <c r="BS45">
        <f t="shared" si="10"/>
        <v>0</v>
      </c>
      <c r="BT45">
        <f t="shared" si="11"/>
        <v>0</v>
      </c>
      <c r="BU45">
        <f t="shared" si="12"/>
        <v>0</v>
      </c>
      <c r="BV45">
        <f t="shared" si="13"/>
        <v>0</v>
      </c>
      <c r="BW45">
        <f t="shared" si="14"/>
        <v>0</v>
      </c>
      <c r="BX45">
        <f t="shared" si="15"/>
        <v>0</v>
      </c>
      <c r="BY45">
        <f t="shared" si="16"/>
        <v>0</v>
      </c>
      <c r="BZ45">
        <f t="shared" si="17"/>
        <v>0</v>
      </c>
      <c r="CA45">
        <f t="shared" si="18"/>
        <v>0</v>
      </c>
      <c r="CB45">
        <f t="shared" si="19"/>
        <v>0</v>
      </c>
      <c r="CC45">
        <f t="shared" si="20"/>
        <v>0</v>
      </c>
      <c r="CD45">
        <f t="shared" si="21"/>
        <v>0</v>
      </c>
      <c r="CE45">
        <f t="shared" si="22"/>
        <v>0</v>
      </c>
      <c r="CF45">
        <f t="shared" si="23"/>
        <v>0</v>
      </c>
      <c r="CG45">
        <f t="shared" si="24"/>
        <v>0</v>
      </c>
      <c r="CH45">
        <f t="shared" si="25"/>
        <v>0</v>
      </c>
      <c r="CI45">
        <f t="shared" si="26"/>
        <v>0</v>
      </c>
      <c r="CJ45">
        <f t="shared" si="27"/>
        <v>0</v>
      </c>
      <c r="CK45">
        <f t="shared" si="28"/>
        <v>0</v>
      </c>
      <c r="CL45">
        <f t="shared" si="29"/>
        <v>0</v>
      </c>
      <c r="CM45">
        <f t="shared" si="30"/>
        <v>0</v>
      </c>
      <c r="CN45">
        <f t="shared" si="31"/>
        <v>0</v>
      </c>
    </row>
    <row r="46" spans="2:92" x14ac:dyDescent="0.25">
      <c r="B46" s="1" t="s">
        <v>214</v>
      </c>
      <c r="C46" s="1" t="s">
        <v>286</v>
      </c>
      <c r="D46" s="1" t="s">
        <v>215</v>
      </c>
      <c r="E46" s="96" t="s">
        <v>263</v>
      </c>
      <c r="F46" s="1" t="s">
        <v>156</v>
      </c>
      <c r="G46" s="62" t="s">
        <v>213</v>
      </c>
      <c r="N46" s="62">
        <v>90</v>
      </c>
      <c r="BC46">
        <f t="shared" si="0"/>
        <v>90</v>
      </c>
      <c r="BE46" s="24">
        <f t="shared" si="1"/>
        <v>90</v>
      </c>
      <c r="BK46">
        <f t="shared" si="2"/>
        <v>199</v>
      </c>
      <c r="BL46">
        <f t="shared" si="3"/>
        <v>0</v>
      </c>
      <c r="BM46">
        <f t="shared" si="4"/>
        <v>0</v>
      </c>
      <c r="BN46">
        <f t="shared" si="5"/>
        <v>0</v>
      </c>
      <c r="BO46">
        <f t="shared" si="6"/>
        <v>199</v>
      </c>
      <c r="BP46">
        <f t="shared" si="7"/>
        <v>0</v>
      </c>
      <c r="BQ46">
        <f t="shared" si="8"/>
        <v>0</v>
      </c>
      <c r="BR46">
        <f t="shared" si="9"/>
        <v>0</v>
      </c>
      <c r="BS46">
        <f t="shared" si="10"/>
        <v>0</v>
      </c>
      <c r="BT46">
        <f t="shared" si="11"/>
        <v>0</v>
      </c>
      <c r="BU46">
        <f t="shared" si="12"/>
        <v>0</v>
      </c>
      <c r="BV46">
        <f t="shared" si="13"/>
        <v>0</v>
      </c>
      <c r="BW46">
        <f t="shared" si="14"/>
        <v>0</v>
      </c>
      <c r="BX46">
        <f t="shared" si="15"/>
        <v>0</v>
      </c>
      <c r="BY46">
        <f t="shared" si="16"/>
        <v>0</v>
      </c>
      <c r="BZ46">
        <f t="shared" si="17"/>
        <v>0</v>
      </c>
      <c r="CA46">
        <f t="shared" si="18"/>
        <v>0</v>
      </c>
      <c r="CB46">
        <f t="shared" si="19"/>
        <v>0</v>
      </c>
      <c r="CC46">
        <f t="shared" si="20"/>
        <v>0</v>
      </c>
      <c r="CD46">
        <f t="shared" si="21"/>
        <v>0</v>
      </c>
      <c r="CE46">
        <f t="shared" si="22"/>
        <v>0</v>
      </c>
      <c r="CF46">
        <f t="shared" si="23"/>
        <v>0</v>
      </c>
      <c r="CG46">
        <f t="shared" si="24"/>
        <v>0</v>
      </c>
      <c r="CH46">
        <f t="shared" si="25"/>
        <v>0</v>
      </c>
      <c r="CI46">
        <f t="shared" si="26"/>
        <v>0</v>
      </c>
      <c r="CJ46">
        <f t="shared" si="27"/>
        <v>0</v>
      </c>
      <c r="CK46">
        <f t="shared" si="28"/>
        <v>0</v>
      </c>
      <c r="CL46">
        <f t="shared" si="29"/>
        <v>0</v>
      </c>
      <c r="CM46">
        <f t="shared" si="30"/>
        <v>0</v>
      </c>
      <c r="CN46">
        <f t="shared" si="31"/>
        <v>0</v>
      </c>
    </row>
  </sheetData>
  <sheetProtection sheet="1" objects="1" scenarios="1"/>
  <sortState xmlns:xlrd2="http://schemas.microsoft.com/office/spreadsheetml/2017/richdata2" ref="A9:XFD47">
    <sortCondition ref="V9"/>
  </sortState>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operator="lessThan" allowBlank="1" showInputMessage="1" showErrorMessage="1" sqref="O1:O2 AE1:AE2 AU1:AU2 AU9:AU65516 AE9:AE65516 O9:O65516" xr:uid="{00000000-0002-0000-0400-000000000000}"/>
    <dataValidation type="decimal" allowBlank="1" showInputMessage="1" showErrorMessage="1" sqref="L1:L2 I1:I2 T1:T2 Q1:Q2 AG1:AG2 AB1:AB2 Y1:Y2 AJ1:AJ2 AR1:AR2 AO1:AO2 AW1:AW2 AZ1:AZ2 AZ9:AZ65516 AW9:AW65516 AR9:AR65516 AO9:AO65516 AJ9:AJ65516 Q9:Q65516 AG9:AG65516 AB9:AB65516 I9:I65516 T9:T65516 Y9:Y65516 L9:L65516" xr:uid="{00000000-0002-0000-0400-000001000000}">
      <formula1>0</formula1>
      <formula2>10</formula2>
    </dataValidation>
    <dataValidation type="decimal" allowBlank="1" showInputMessage="1" showErrorMessage="1" sqref="H1:H2 K1:K2 P1:P2 S1:S2 X1:X2 AA1:AA2 AI1:AI2 AF1:AF2 AN1:AN2 AQ1:AQ2 AY1:AY2 AV1:AV2 AV9:AV65516 AY9:AY65516 AN9:AN65516 AQ9:AQ65516 AF9:AF65516 K9:K65516 S9:S65516 P9:P65516 X9:X65516 AA9:AA65516 H9:H65516 AI9:AI65516" xr:uid="{00000000-0002-0000-0400-000002000000}">
      <formula1>0</formula1>
      <formula2>999</formula2>
    </dataValidation>
    <dataValidation type="list" allowBlank="1" showInputMessage="1" showErrorMessage="1" sqref="BH1:BH2 BH9:BH65516" xr:uid="{00000000-0002-0000-0400-000003000000}">
      <formula1>"ja,nee"</formula1>
    </dataValidation>
    <dataValidation type="whole" operator="lessThan" allowBlank="1" showInputMessage="1" showErrorMessage="1" sqref="BG6" xr:uid="{00000000-0002-0000-0400-000004000000}">
      <formula1>340</formula1>
    </dataValidation>
    <dataValidation type="whole" operator="lessThan" allowBlank="1" showInputMessage="1" showErrorMessage="1" sqref="BG5" xr:uid="{00000000-0002-0000-0400-000005000000}">
      <formula1>9</formula1>
    </dataValidation>
    <dataValidation type="whole" allowBlank="1" showInputMessage="1" showErrorMessage="1" sqref="BG4" xr:uid="{00000000-0002-0000-0400-000006000000}">
      <formula1>1</formula1>
      <formula2>2</formula2>
    </dataValidation>
    <dataValidation type="whole" allowBlank="1" showInputMessage="1" showErrorMessage="1" sqref="BG3" xr:uid="{00000000-0002-0000-0400-000007000000}">
      <formula1>1</formula1>
      <formula2>4</formula2>
    </dataValidation>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80226"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80227"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80228"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80229"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80230"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80231"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80232"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80233"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80234"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80235"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80236"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80237"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80238"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80239"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80240"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80241"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80242"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80243"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80244"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pageSetUpPr fitToPage="1"/>
  </sheetPr>
  <dimension ref="A1:CN30"/>
  <sheetViews>
    <sheetView tabSelected="1" workbookViewId="0">
      <pane xSplit="5" ySplit="8" topLeftCell="F9" activePane="bottomRight" state="frozen"/>
      <selection activeCell="C4" sqref="C4:E4"/>
      <selection pane="topRight" activeCell="C4" sqref="C4:E4"/>
      <selection pane="bottomLeft" activeCell="C4" sqref="C4:E4"/>
      <selection pane="bottomRight" activeCell="B13" sqref="B13"/>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96" hidden="1" customWidth="1"/>
    <col min="6" max="6" width="18.6640625" style="1" customWidth="1"/>
    <col min="7" max="7" width="3.6640625" style="62" customWidth="1"/>
    <col min="8" max="8" width="5.33203125" style="80" customWidth="1"/>
    <col min="9" max="9" width="4.109375" style="67" hidden="1" customWidth="1"/>
    <col min="10" max="10" width="3.6640625" style="87" customWidth="1"/>
    <col min="11" max="11" width="5.33203125" style="81" customWidth="1"/>
    <col min="12" max="12" width="4.109375" style="68" hidden="1" customWidth="1"/>
    <col min="13" max="14" width="3" style="62" customWidth="1"/>
    <col min="15" max="15" width="3.6640625" style="63" customWidth="1"/>
    <col min="16" max="16" width="5.33203125" style="82" customWidth="1"/>
    <col min="17" max="17" width="4.109375" style="70" hidden="1" customWidth="1"/>
    <col min="18" max="18" width="3.6640625" style="63" customWidth="1"/>
    <col min="19" max="19" width="5.33203125" style="82" customWidth="1"/>
    <col min="20" max="20" width="4.109375" style="70" hidden="1" customWidth="1"/>
    <col min="21" max="22" width="3" style="63" customWidth="1"/>
    <col min="23" max="23" width="3.6640625" style="62" customWidth="1"/>
    <col min="24" max="24" width="5.33203125" style="81" customWidth="1"/>
    <col min="25" max="25" width="4.109375" style="68" hidden="1" customWidth="1"/>
    <col min="26" max="26" width="3.6640625" style="62" customWidth="1"/>
    <col min="27" max="27" width="5.33203125" style="81" customWidth="1"/>
    <col min="28" max="28" width="4.109375" style="68" hidden="1" customWidth="1"/>
    <col min="29" max="30" width="3" style="62" customWidth="1"/>
    <col min="31" max="31" width="3.6640625" style="63" hidden="1" customWidth="1"/>
    <col min="32" max="32" width="5.33203125" style="82" hidden="1" customWidth="1"/>
    <col min="33" max="33" width="4.109375" style="70" hidden="1" customWidth="1"/>
    <col min="34" max="34" width="3.6640625" style="63" hidden="1" customWidth="1"/>
    <col min="35" max="35" width="5.33203125" style="82" hidden="1" customWidth="1"/>
    <col min="36" max="36" width="4.109375" style="70" hidden="1" customWidth="1"/>
    <col min="37" max="38" width="3" style="63" hidden="1" customWidth="1"/>
    <col min="39" max="39" width="3.6640625" style="62" hidden="1" customWidth="1"/>
    <col min="40" max="40" width="5.33203125" style="81" hidden="1" customWidth="1"/>
    <col min="41" max="41" width="4.109375" style="68" hidden="1" customWidth="1"/>
    <col min="42" max="42" width="3.6640625" style="62" hidden="1" customWidth="1"/>
    <col min="43" max="43" width="5.33203125" style="81" hidden="1" customWidth="1"/>
    <col min="44" max="44" width="4.109375" style="68" hidden="1" customWidth="1"/>
    <col min="45" max="46" width="3" style="62" hidden="1" customWidth="1"/>
    <col min="47" max="47" width="3.6640625" style="63" hidden="1" customWidth="1"/>
    <col min="48" max="48" width="5.33203125" style="82" hidden="1" customWidth="1"/>
    <col min="49" max="49" width="4.109375" style="70" hidden="1" customWidth="1"/>
    <col min="50" max="50" width="3.6640625" style="63" hidden="1" customWidth="1"/>
    <col min="51" max="51" width="5.33203125" style="82"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04" t="s">
        <v>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row>
    <row r="2" spans="1:92" ht="12.75" hidden="1" customHeight="1" x14ac:dyDescent="0.25">
      <c r="A2" s="9"/>
      <c r="B2" s="9"/>
      <c r="C2" s="9"/>
      <c r="D2" s="9"/>
      <c r="E2" s="99"/>
      <c r="F2" s="9"/>
      <c r="G2" s="84"/>
      <c r="H2" s="79"/>
      <c r="I2" s="65"/>
      <c r="J2" s="85"/>
      <c r="N2" s="62">
        <v>1</v>
      </c>
      <c r="O2" s="88"/>
      <c r="V2" s="63">
        <v>2</v>
      </c>
      <c r="W2" s="84"/>
      <c r="AD2" s="62">
        <v>3</v>
      </c>
      <c r="AE2" s="88"/>
      <c r="AL2" s="63">
        <v>4</v>
      </c>
      <c r="AM2" s="84"/>
      <c r="AT2" s="62">
        <v>5</v>
      </c>
      <c r="AU2" s="88"/>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07" t="s">
        <v>8</v>
      </c>
      <c r="B3" s="108"/>
      <c r="C3" s="109" t="str">
        <f>Instellingen!B3</f>
        <v>West Veluwe</v>
      </c>
      <c r="D3" s="110"/>
      <c r="E3" s="111"/>
      <c r="F3" s="107" t="s">
        <v>27</v>
      </c>
      <c r="G3" s="112"/>
      <c r="H3" s="112"/>
      <c r="I3" s="112"/>
      <c r="J3" s="112"/>
      <c r="K3" s="112"/>
      <c r="L3" s="112"/>
      <c r="M3" s="112"/>
      <c r="N3" s="108"/>
      <c r="O3" s="113"/>
      <c r="P3" s="114"/>
      <c r="Q3" s="114"/>
      <c r="R3" s="114"/>
      <c r="S3" s="114"/>
      <c r="T3" s="114"/>
      <c r="U3" s="114"/>
      <c r="V3" s="115"/>
      <c r="W3" s="116"/>
      <c r="X3" s="117"/>
      <c r="Y3" s="117"/>
      <c r="Z3" s="117"/>
      <c r="AA3" s="117"/>
      <c r="AB3" s="117"/>
      <c r="AC3" s="117"/>
      <c r="AD3" s="117"/>
      <c r="AE3" s="117"/>
      <c r="AF3" s="117"/>
      <c r="AG3" s="117"/>
      <c r="AH3" s="117"/>
      <c r="AI3" s="117"/>
      <c r="AJ3" s="117"/>
      <c r="AK3" s="117"/>
      <c r="AL3" s="118"/>
      <c r="AM3" s="91"/>
      <c r="AN3" s="91"/>
      <c r="AO3" s="91"/>
      <c r="AP3" s="91"/>
      <c r="AQ3" s="91"/>
      <c r="AR3" s="91"/>
      <c r="AS3" s="91"/>
      <c r="AT3" s="91"/>
      <c r="AU3" s="91"/>
      <c r="AV3" s="91"/>
      <c r="AW3" s="91"/>
      <c r="AX3" s="91"/>
      <c r="AY3" s="91"/>
      <c r="AZ3" s="91"/>
      <c r="BA3" s="91"/>
      <c r="BB3" s="91"/>
      <c r="BC3" s="107" t="s">
        <v>26</v>
      </c>
      <c r="BD3" s="112"/>
      <c r="BE3" s="112"/>
      <c r="BF3" s="108"/>
      <c r="BG3" s="20">
        <f>Instellingen!B6</f>
        <v>3</v>
      </c>
      <c r="BH3" s="125"/>
      <c r="BI3" s="126"/>
    </row>
    <row r="4" spans="1:92" x14ac:dyDescent="0.25">
      <c r="A4" s="107" t="s">
        <v>9</v>
      </c>
      <c r="B4" s="108"/>
      <c r="C4" s="131" t="s">
        <v>128</v>
      </c>
      <c r="D4" s="110"/>
      <c r="E4" s="111"/>
      <c r="F4" s="107" t="s">
        <v>33</v>
      </c>
      <c r="G4" s="112"/>
      <c r="H4" s="112"/>
      <c r="I4" s="112"/>
      <c r="J4" s="112"/>
      <c r="K4" s="112"/>
      <c r="L4" s="112"/>
      <c r="M4" s="112"/>
      <c r="N4" s="108"/>
      <c r="O4" s="109">
        <f>Instellingen!B7</f>
        <v>1</v>
      </c>
      <c r="P4" s="110"/>
      <c r="Q4" s="110"/>
      <c r="R4" s="110"/>
      <c r="S4" s="110"/>
      <c r="T4" s="110"/>
      <c r="U4" s="110"/>
      <c r="V4" s="111"/>
      <c r="W4" s="119"/>
      <c r="X4" s="120"/>
      <c r="Y4" s="120"/>
      <c r="Z4" s="120"/>
      <c r="AA4" s="120"/>
      <c r="AB4" s="120"/>
      <c r="AC4" s="120"/>
      <c r="AD4" s="120"/>
      <c r="AE4" s="120"/>
      <c r="AF4" s="120"/>
      <c r="AG4" s="120"/>
      <c r="AH4" s="120"/>
      <c r="AI4" s="120"/>
      <c r="AJ4" s="120"/>
      <c r="AK4" s="120"/>
      <c r="AL4" s="121"/>
      <c r="AM4" s="40"/>
      <c r="AN4" s="40"/>
      <c r="AO4" s="40"/>
      <c r="AP4" s="40"/>
      <c r="AQ4" s="40"/>
      <c r="AR4" s="40"/>
      <c r="AS4" s="40"/>
      <c r="AT4" s="40"/>
      <c r="AU4" s="40"/>
      <c r="AV4" s="40"/>
      <c r="AW4" s="40"/>
      <c r="AX4" s="40"/>
      <c r="AY4" s="40"/>
      <c r="AZ4" s="40"/>
      <c r="BA4" s="40"/>
      <c r="BB4" s="40"/>
      <c r="BC4" s="107"/>
      <c r="BD4" s="112"/>
      <c r="BE4" s="112"/>
      <c r="BF4" s="108"/>
      <c r="BG4" s="20"/>
      <c r="BH4" s="127"/>
      <c r="BI4" s="128"/>
    </row>
    <row r="5" spans="1:92" x14ac:dyDescent="0.25">
      <c r="A5" s="107" t="s">
        <v>10</v>
      </c>
      <c r="B5" s="108"/>
      <c r="C5" s="109"/>
      <c r="D5" s="110"/>
      <c r="E5" s="111"/>
      <c r="F5" s="107" t="s">
        <v>11</v>
      </c>
      <c r="G5" s="112"/>
      <c r="H5" s="112"/>
      <c r="I5" s="112"/>
      <c r="J5" s="112"/>
      <c r="K5" s="112"/>
      <c r="L5" s="112"/>
      <c r="M5" s="112"/>
      <c r="N5" s="108"/>
      <c r="O5" s="109">
        <f>Instellingen!B5</f>
        <v>99</v>
      </c>
      <c r="P5" s="110"/>
      <c r="Q5" s="110"/>
      <c r="R5" s="110"/>
      <c r="S5" s="110"/>
      <c r="T5" s="110"/>
      <c r="U5" s="110"/>
      <c r="V5" s="111"/>
      <c r="W5" s="122"/>
      <c r="X5" s="123"/>
      <c r="Y5" s="123"/>
      <c r="Z5" s="123"/>
      <c r="AA5" s="123"/>
      <c r="AB5" s="123"/>
      <c r="AC5" s="123"/>
      <c r="AD5" s="123"/>
      <c r="AE5" s="123"/>
      <c r="AF5" s="123"/>
      <c r="AG5" s="123"/>
      <c r="AH5" s="123"/>
      <c r="AI5" s="123"/>
      <c r="AJ5" s="123"/>
      <c r="AK5" s="123"/>
      <c r="AL5" s="124"/>
      <c r="AM5" s="92"/>
      <c r="AN5" s="92"/>
      <c r="AO5" s="92"/>
      <c r="AP5" s="92"/>
      <c r="AQ5" s="92"/>
      <c r="AR5" s="92"/>
      <c r="AS5" s="92"/>
      <c r="AT5" s="92"/>
      <c r="AU5" s="92"/>
      <c r="AV5" s="92"/>
      <c r="AW5" s="92"/>
      <c r="AX5" s="92"/>
      <c r="AY5" s="92"/>
      <c r="AZ5" s="92"/>
      <c r="BA5" s="92"/>
      <c r="BB5" s="92"/>
      <c r="BC5" s="132" t="s">
        <v>12</v>
      </c>
      <c r="BD5" s="133"/>
      <c r="BE5" s="133"/>
      <c r="BF5" s="134"/>
      <c r="BG5" s="8">
        <v>2</v>
      </c>
      <c r="BH5" s="127"/>
      <c r="BI5" s="128"/>
    </row>
    <row r="6" spans="1:92" ht="12.75" customHeight="1" x14ac:dyDescent="0.25">
      <c r="A6" s="135"/>
      <c r="B6" s="136"/>
      <c r="C6" s="136"/>
      <c r="D6" s="136"/>
      <c r="E6" s="137"/>
      <c r="F6" s="36" t="s">
        <v>13</v>
      </c>
      <c r="G6" s="140" t="str">
        <f>Instellingen!B40</f>
        <v xml:space="preserve">Putten </v>
      </c>
      <c r="H6" s="141"/>
      <c r="I6" s="141"/>
      <c r="J6" s="141"/>
      <c r="K6" s="141"/>
      <c r="L6" s="141"/>
      <c r="M6" s="141"/>
      <c r="N6" s="142"/>
      <c r="O6" s="143" t="str">
        <f>Instellingen!B41</f>
        <v>Nijkerkerveen</v>
      </c>
      <c r="P6" s="144"/>
      <c r="Q6" s="144"/>
      <c r="R6" s="144"/>
      <c r="S6" s="144"/>
      <c r="T6" s="144"/>
      <c r="U6" s="144"/>
      <c r="V6" s="145"/>
      <c r="W6" s="140" t="str">
        <f>Instellingen!B42</f>
        <v>Hoevelaken</v>
      </c>
      <c r="X6" s="141"/>
      <c r="Y6" s="141"/>
      <c r="Z6" s="141"/>
      <c r="AA6" s="141"/>
      <c r="AB6" s="141"/>
      <c r="AC6" s="141"/>
      <c r="AD6" s="142"/>
      <c r="AE6" s="143" t="str">
        <f>Instellingen!B43</f>
        <v xml:space="preserve"> </v>
      </c>
      <c r="AF6" s="144"/>
      <c r="AG6" s="144"/>
      <c r="AH6" s="144"/>
      <c r="AI6" s="144"/>
      <c r="AJ6" s="144"/>
      <c r="AK6" s="144"/>
      <c r="AL6" s="145"/>
      <c r="AM6" s="140" t="str">
        <f>Instellingen!B44</f>
        <v xml:space="preserve"> </v>
      </c>
      <c r="AN6" s="141"/>
      <c r="AO6" s="141"/>
      <c r="AP6" s="141"/>
      <c r="AQ6" s="141"/>
      <c r="AR6" s="141"/>
      <c r="AS6" s="141"/>
      <c r="AT6" s="142"/>
      <c r="AU6" s="143" t="str">
        <f>Instellingen!B45</f>
        <v xml:space="preserve"> </v>
      </c>
      <c r="AV6" s="144"/>
      <c r="AW6" s="144"/>
      <c r="AX6" s="144"/>
      <c r="AY6" s="144"/>
      <c r="AZ6" s="144"/>
      <c r="BA6" s="144"/>
      <c r="BB6" s="145"/>
      <c r="BC6" s="146" t="s">
        <v>32</v>
      </c>
      <c r="BD6" s="147"/>
      <c r="BE6" s="108"/>
      <c r="BF6" s="34"/>
      <c r="BG6" s="20"/>
      <c r="BH6" s="127"/>
      <c r="BI6" s="128"/>
    </row>
    <row r="7" spans="1:92" ht="12.75" customHeight="1" x14ac:dyDescent="0.25">
      <c r="A7" s="138"/>
      <c r="B7" s="138"/>
      <c r="C7" s="138"/>
      <c r="D7" s="138"/>
      <c r="E7" s="139"/>
      <c r="F7" s="36" t="s">
        <v>14</v>
      </c>
      <c r="G7" s="148" t="str">
        <f>Instellingen!C40</f>
        <v>3 Mei</v>
      </c>
      <c r="H7" s="149"/>
      <c r="I7" s="149"/>
      <c r="J7" s="149"/>
      <c r="K7" s="149"/>
      <c r="L7" s="149"/>
      <c r="M7" s="149"/>
      <c r="N7" s="150"/>
      <c r="O7" s="151" t="str">
        <f>Instellingen!C41</f>
        <v>17 Mei</v>
      </c>
      <c r="P7" s="152"/>
      <c r="Q7" s="152"/>
      <c r="R7" s="152"/>
      <c r="S7" s="152"/>
      <c r="T7" s="152"/>
      <c r="U7" s="152"/>
      <c r="V7" s="153"/>
      <c r="W7" s="148" t="str">
        <f>Instellingen!C42</f>
        <v xml:space="preserve">7 Juni </v>
      </c>
      <c r="X7" s="149"/>
      <c r="Y7" s="149"/>
      <c r="Z7" s="149"/>
      <c r="AA7" s="149"/>
      <c r="AB7" s="149"/>
      <c r="AC7" s="149"/>
      <c r="AD7" s="150"/>
      <c r="AE7" s="151" t="str">
        <f>Instellingen!C43</f>
        <v xml:space="preserve"> </v>
      </c>
      <c r="AF7" s="152"/>
      <c r="AG7" s="152"/>
      <c r="AH7" s="152"/>
      <c r="AI7" s="152"/>
      <c r="AJ7" s="152"/>
      <c r="AK7" s="152"/>
      <c r="AL7" s="153"/>
      <c r="AM7" s="148" t="str">
        <f>Instellingen!C44</f>
        <v xml:space="preserve"> </v>
      </c>
      <c r="AN7" s="159"/>
      <c r="AO7" s="159"/>
      <c r="AP7" s="159"/>
      <c r="AQ7" s="159"/>
      <c r="AR7" s="159"/>
      <c r="AS7" s="159"/>
      <c r="AT7" s="160"/>
      <c r="AU7" s="151" t="str">
        <f>Instellingen!C45</f>
        <v xml:space="preserve"> </v>
      </c>
      <c r="AV7" s="161"/>
      <c r="AW7" s="161"/>
      <c r="AX7" s="161"/>
      <c r="AY7" s="161"/>
      <c r="AZ7" s="161"/>
      <c r="BA7" s="161"/>
      <c r="BB7" s="162"/>
      <c r="BC7" s="37" t="s">
        <v>34</v>
      </c>
      <c r="BD7" s="10" t="s">
        <v>35</v>
      </c>
      <c r="BE7" s="5" t="s">
        <v>36</v>
      </c>
      <c r="BF7" s="3"/>
      <c r="BG7" s="3"/>
      <c r="BH7" s="129"/>
      <c r="BI7" s="130"/>
    </row>
    <row r="8" spans="1:92" ht="25.5" customHeight="1" x14ac:dyDescent="0.25">
      <c r="A8" s="2" t="s">
        <v>18</v>
      </c>
      <c r="B8" s="2" t="s">
        <v>6</v>
      </c>
      <c r="C8" s="2" t="s">
        <v>0</v>
      </c>
      <c r="D8" s="2" t="s">
        <v>1</v>
      </c>
      <c r="E8" s="97" t="s">
        <v>71</v>
      </c>
      <c r="F8" s="36" t="s">
        <v>3</v>
      </c>
      <c r="G8" s="7" t="s">
        <v>73</v>
      </c>
      <c r="H8" s="90" t="s">
        <v>98</v>
      </c>
      <c r="I8" s="66" t="s">
        <v>75</v>
      </c>
      <c r="J8" s="86" t="s">
        <v>76</v>
      </c>
      <c r="K8" s="83" t="s">
        <v>99</v>
      </c>
      <c r="L8" s="69" t="s">
        <v>78</v>
      </c>
      <c r="M8" s="2" t="s">
        <v>4</v>
      </c>
      <c r="N8" s="2" t="s">
        <v>15</v>
      </c>
      <c r="O8" s="89" t="s">
        <v>73</v>
      </c>
      <c r="P8" s="83" t="s">
        <v>98</v>
      </c>
      <c r="Q8" s="78" t="s">
        <v>75</v>
      </c>
      <c r="R8" s="71" t="s">
        <v>76</v>
      </c>
      <c r="S8" s="83" t="s">
        <v>99</v>
      </c>
      <c r="T8" s="78" t="s">
        <v>78</v>
      </c>
      <c r="U8" s="2" t="s">
        <v>4</v>
      </c>
      <c r="V8" s="2" t="s">
        <v>15</v>
      </c>
      <c r="W8" s="89" t="s">
        <v>73</v>
      </c>
      <c r="X8" s="83" t="s">
        <v>98</v>
      </c>
      <c r="Y8" s="78" t="s">
        <v>75</v>
      </c>
      <c r="Z8" s="71" t="s">
        <v>76</v>
      </c>
      <c r="AA8" s="83" t="s">
        <v>99</v>
      </c>
      <c r="AB8" s="78" t="s">
        <v>78</v>
      </c>
      <c r="AC8" s="2" t="s">
        <v>4</v>
      </c>
      <c r="AD8" s="2" t="s">
        <v>15</v>
      </c>
      <c r="AE8" s="89" t="s">
        <v>73</v>
      </c>
      <c r="AF8" s="83" t="s">
        <v>98</v>
      </c>
      <c r="AG8" s="78" t="s">
        <v>75</v>
      </c>
      <c r="AH8" s="71" t="s">
        <v>76</v>
      </c>
      <c r="AI8" s="83" t="s">
        <v>99</v>
      </c>
      <c r="AJ8" s="78" t="s">
        <v>78</v>
      </c>
      <c r="AK8" s="2" t="s">
        <v>4</v>
      </c>
      <c r="AL8" s="2" t="s">
        <v>15</v>
      </c>
      <c r="AM8" s="89" t="s">
        <v>73</v>
      </c>
      <c r="AN8" s="83" t="s">
        <v>98</v>
      </c>
      <c r="AO8" s="78" t="s">
        <v>75</v>
      </c>
      <c r="AP8" s="71" t="s">
        <v>76</v>
      </c>
      <c r="AQ8" s="83" t="s">
        <v>99</v>
      </c>
      <c r="AR8" s="78" t="s">
        <v>78</v>
      </c>
      <c r="AS8" s="2" t="s">
        <v>4</v>
      </c>
      <c r="AT8" s="2" t="s">
        <v>15</v>
      </c>
      <c r="AU8" s="89" t="s">
        <v>73</v>
      </c>
      <c r="AV8" s="83" t="s">
        <v>98</v>
      </c>
      <c r="AW8" s="78" t="s">
        <v>75</v>
      </c>
      <c r="AX8" s="71" t="s">
        <v>76</v>
      </c>
      <c r="AY8" s="83" t="s">
        <v>99</v>
      </c>
      <c r="AZ8" s="78" t="s">
        <v>78</v>
      </c>
      <c r="BA8" s="2" t="s">
        <v>4</v>
      </c>
      <c r="BB8" s="2" t="s">
        <v>15</v>
      </c>
      <c r="BC8" s="38" t="s">
        <v>22</v>
      </c>
      <c r="BD8" s="23" t="s">
        <v>22</v>
      </c>
      <c r="BE8" s="64" t="s">
        <v>22</v>
      </c>
      <c r="BF8" s="22" t="s">
        <v>16</v>
      </c>
      <c r="BG8" s="22" t="s">
        <v>17</v>
      </c>
      <c r="BH8" s="7" t="s">
        <v>69</v>
      </c>
      <c r="BI8" s="2" t="s">
        <v>5</v>
      </c>
      <c r="BK8" s="72" t="s">
        <v>86</v>
      </c>
      <c r="BL8" s="72" t="s">
        <v>79</v>
      </c>
      <c r="BM8" s="72" t="s">
        <v>87</v>
      </c>
      <c r="BN8" s="72" t="s">
        <v>80</v>
      </c>
      <c r="BO8" s="72" t="s">
        <v>97</v>
      </c>
      <c r="BP8" s="72" t="s">
        <v>88</v>
      </c>
      <c r="BQ8" s="72" t="s">
        <v>81</v>
      </c>
      <c r="BR8" s="72" t="s">
        <v>89</v>
      </c>
      <c r="BS8" s="72" t="s">
        <v>101</v>
      </c>
      <c r="BT8" s="73" t="s">
        <v>96</v>
      </c>
      <c r="BU8" s="72" t="s">
        <v>90</v>
      </c>
      <c r="BV8" s="72" t="s">
        <v>82</v>
      </c>
      <c r="BW8" s="72" t="s">
        <v>91</v>
      </c>
      <c r="BX8" s="72" t="s">
        <v>83</v>
      </c>
      <c r="BY8" s="73" t="s">
        <v>95</v>
      </c>
      <c r="BZ8" s="72" t="s">
        <v>92</v>
      </c>
      <c r="CA8" s="72" t="s">
        <v>84</v>
      </c>
      <c r="CB8" s="72" t="s">
        <v>93</v>
      </c>
      <c r="CC8" s="73" t="s">
        <v>85</v>
      </c>
      <c r="CD8" s="73" t="s">
        <v>94</v>
      </c>
      <c r="CE8" s="72" t="s">
        <v>106</v>
      </c>
      <c r="CF8" s="72" t="s">
        <v>107</v>
      </c>
      <c r="CG8" s="72" t="s">
        <v>108</v>
      </c>
      <c r="CH8" s="72" t="s">
        <v>109</v>
      </c>
      <c r="CI8" s="73" t="s">
        <v>116</v>
      </c>
      <c r="CJ8" s="72" t="s">
        <v>111</v>
      </c>
      <c r="CK8" s="72" t="s">
        <v>112</v>
      </c>
      <c r="CL8" s="72" t="s">
        <v>113</v>
      </c>
      <c r="CM8" s="73" t="s">
        <v>114</v>
      </c>
      <c r="CN8" s="73" t="s">
        <v>115</v>
      </c>
    </row>
    <row r="9" spans="1:92" x14ac:dyDescent="0.25">
      <c r="B9" s="1" t="s">
        <v>498</v>
      </c>
      <c r="C9" s="101" t="s">
        <v>481</v>
      </c>
      <c r="D9" s="101" t="s">
        <v>499</v>
      </c>
      <c r="F9" s="101" t="s">
        <v>500</v>
      </c>
      <c r="O9" s="63">
        <v>0</v>
      </c>
      <c r="P9" s="82">
        <v>32.659999999999997</v>
      </c>
      <c r="R9" s="63">
        <v>0</v>
      </c>
      <c r="S9" s="82">
        <v>42.85</v>
      </c>
      <c r="U9" s="63">
        <v>1</v>
      </c>
      <c r="V9" s="63">
        <v>1</v>
      </c>
      <c r="BC9">
        <f t="shared" ref="BC9:BC30" si="0">N9+V9+AD9+AL9+AT9+BB9</f>
        <v>1</v>
      </c>
      <c r="BE9" s="24">
        <f t="shared" ref="BE9:BE30" si="1">BC9-BD9</f>
        <v>1</v>
      </c>
      <c r="BK9">
        <f t="shared" ref="BK9:BK30" si="2">IF(G9&gt;99,199,G9)</f>
        <v>0</v>
      </c>
      <c r="BL9">
        <f t="shared" ref="BL9:BL30" si="3">IF(H9&gt;99,0,H9)</f>
        <v>0</v>
      </c>
      <c r="BM9">
        <f t="shared" ref="BM9:BM30" si="4">IF(J9&gt;99,199,J9)</f>
        <v>0</v>
      </c>
      <c r="BN9">
        <f t="shared" ref="BN9:BN30" si="5">IF(K9&gt;99,0,K9)</f>
        <v>0</v>
      </c>
      <c r="BO9">
        <f t="shared" ref="BO9:BO30" si="6">BK9+BM9</f>
        <v>0</v>
      </c>
      <c r="BP9">
        <f t="shared" ref="BP9:BP30" si="7">IF(O9&gt;99,199,O9)</f>
        <v>0</v>
      </c>
      <c r="BQ9">
        <f t="shared" ref="BQ9:BQ30" si="8">IF(P9&gt;99,0,P9)</f>
        <v>32.659999999999997</v>
      </c>
      <c r="BR9">
        <f t="shared" ref="BR9:BR30" si="9">IF(R9&gt;99,199,R9)</f>
        <v>0</v>
      </c>
      <c r="BS9">
        <f t="shared" ref="BS9:BS30" si="10">IF(S9&gt;99,0,S9)</f>
        <v>42.85</v>
      </c>
      <c r="BT9">
        <f t="shared" ref="BT9:BT30" si="11">BP9+BR9</f>
        <v>0</v>
      </c>
      <c r="BU9">
        <f t="shared" ref="BU9:BU30" si="12">IF(W9&gt;99,199,W9)</f>
        <v>0</v>
      </c>
      <c r="BV9">
        <f t="shared" ref="BV9:BV30" si="13">IF(X9&gt;99,0,X9)</f>
        <v>0</v>
      </c>
      <c r="BW9">
        <f t="shared" ref="BW9:BW30" si="14">IF(Z9&gt;99,199,Z9)</f>
        <v>0</v>
      </c>
      <c r="BX9">
        <f t="shared" ref="BX9:BX30" si="15">IF(AA9&gt;99,0,AA9)</f>
        <v>0</v>
      </c>
      <c r="BY9">
        <f t="shared" ref="BY9:BY30" si="16">BU9+BW9</f>
        <v>0</v>
      </c>
      <c r="BZ9">
        <f t="shared" ref="BZ9:BZ30" si="17">IF(AE9&gt;99,199,AE9)</f>
        <v>0</v>
      </c>
      <c r="CA9">
        <f t="shared" ref="CA9:CA30" si="18">IF(AF9&gt;99,0,AF9)</f>
        <v>0</v>
      </c>
      <c r="CB9">
        <f t="shared" ref="CB9:CB30" si="19">IF(AH9&gt;99,199,AH9)</f>
        <v>0</v>
      </c>
      <c r="CC9">
        <f t="shared" ref="CC9:CC30" si="20">IF(AI9&gt;99,0,AI9)</f>
        <v>0</v>
      </c>
      <c r="CD9">
        <f t="shared" ref="CD9:CD30" si="21">BZ9+CB9</f>
        <v>0</v>
      </c>
      <c r="CE9">
        <f t="shared" ref="CE9:CE30" si="22">IF(AM9&gt;99,199,AM9)</f>
        <v>0</v>
      </c>
      <c r="CF9">
        <f t="shared" ref="CF9:CF30" si="23">IF(AN9&gt;99,0,AN9)</f>
        <v>0</v>
      </c>
      <c r="CG9">
        <f t="shared" ref="CG9:CG30" si="24">IF(AP9&gt;99,199,AP9)</f>
        <v>0</v>
      </c>
      <c r="CH9">
        <f t="shared" ref="CH9:CH30" si="25">IF(AQ9&gt;99,0,AQ9)</f>
        <v>0</v>
      </c>
      <c r="CI9">
        <f t="shared" ref="CI9:CI30" si="26">CE9+CG9</f>
        <v>0</v>
      </c>
      <c r="CJ9">
        <f t="shared" ref="CJ9:CJ30" si="27">IF(AU9&gt;99,199,AU9)</f>
        <v>0</v>
      </c>
      <c r="CK9">
        <f t="shared" ref="CK9:CK30" si="28">IF(AV9&gt;99,0,AV9)</f>
        <v>0</v>
      </c>
      <c r="CL9">
        <f t="shared" ref="CL9:CL30" si="29">IF(AX9&gt;99,199,AX9)</f>
        <v>0</v>
      </c>
      <c r="CM9">
        <f t="shared" ref="CM9:CM30" si="30">IF(AY9&gt;99,0,AY9)</f>
        <v>0</v>
      </c>
      <c r="CN9">
        <f t="shared" ref="CN9:CN30" si="31">CJ9+CL9</f>
        <v>0</v>
      </c>
    </row>
    <row r="10" spans="1:92" x14ac:dyDescent="0.25">
      <c r="B10" s="1" t="s">
        <v>151</v>
      </c>
      <c r="C10" s="1" t="s">
        <v>265</v>
      </c>
      <c r="D10" s="1" t="s">
        <v>152</v>
      </c>
      <c r="E10" s="96" t="s">
        <v>290</v>
      </c>
      <c r="F10" s="1" t="s">
        <v>153</v>
      </c>
      <c r="G10" s="62">
        <v>4</v>
      </c>
      <c r="H10" s="80">
        <v>50.07</v>
      </c>
      <c r="J10" s="87">
        <v>0</v>
      </c>
      <c r="K10" s="81">
        <v>50.57</v>
      </c>
      <c r="M10" s="62">
        <v>9</v>
      </c>
      <c r="N10" s="62">
        <v>9</v>
      </c>
      <c r="O10" s="63">
        <v>0</v>
      </c>
      <c r="P10" s="82">
        <v>35.19</v>
      </c>
      <c r="R10" s="63">
        <v>0</v>
      </c>
      <c r="S10" s="82">
        <v>44.12</v>
      </c>
      <c r="U10" s="63">
        <v>2</v>
      </c>
      <c r="V10" s="63">
        <v>2</v>
      </c>
      <c r="BC10">
        <f t="shared" si="0"/>
        <v>11</v>
      </c>
      <c r="BE10" s="24">
        <f t="shared" si="1"/>
        <v>11</v>
      </c>
      <c r="BK10">
        <f t="shared" si="2"/>
        <v>4</v>
      </c>
      <c r="BL10">
        <f t="shared" si="3"/>
        <v>50.07</v>
      </c>
      <c r="BM10">
        <f t="shared" si="4"/>
        <v>0</v>
      </c>
      <c r="BN10">
        <f t="shared" si="5"/>
        <v>50.57</v>
      </c>
      <c r="BO10">
        <f t="shared" si="6"/>
        <v>4</v>
      </c>
      <c r="BP10">
        <f t="shared" si="7"/>
        <v>0</v>
      </c>
      <c r="BQ10">
        <f t="shared" si="8"/>
        <v>35.19</v>
      </c>
      <c r="BR10">
        <f t="shared" si="9"/>
        <v>0</v>
      </c>
      <c r="BS10">
        <f t="shared" si="10"/>
        <v>44.12</v>
      </c>
      <c r="BT10">
        <f t="shared" si="11"/>
        <v>0</v>
      </c>
      <c r="BU10">
        <f t="shared" si="12"/>
        <v>0</v>
      </c>
      <c r="BV10">
        <f t="shared" si="13"/>
        <v>0</v>
      </c>
      <c r="BW10">
        <f t="shared" si="14"/>
        <v>0</v>
      </c>
      <c r="BX10">
        <f t="shared" si="15"/>
        <v>0</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B11" s="1" t="s">
        <v>252</v>
      </c>
      <c r="C11" s="101" t="s">
        <v>301</v>
      </c>
      <c r="D11" s="101" t="s">
        <v>501</v>
      </c>
      <c r="F11" s="101" t="s">
        <v>153</v>
      </c>
      <c r="O11" s="63">
        <v>0</v>
      </c>
      <c r="P11" s="82">
        <v>34.11</v>
      </c>
      <c r="R11" s="63">
        <v>0</v>
      </c>
      <c r="S11" s="82">
        <v>45.36</v>
      </c>
      <c r="U11" s="63">
        <v>3</v>
      </c>
      <c r="V11" s="63">
        <v>3</v>
      </c>
      <c r="BC11">
        <f t="shared" si="0"/>
        <v>3</v>
      </c>
      <c r="BE11" s="24">
        <f t="shared" si="1"/>
        <v>3</v>
      </c>
      <c r="BH11" s="1" t="s">
        <v>304</v>
      </c>
      <c r="BI11" s="101" t="s">
        <v>129</v>
      </c>
      <c r="BK11">
        <f t="shared" si="2"/>
        <v>0</v>
      </c>
      <c r="BL11">
        <f t="shared" si="3"/>
        <v>0</v>
      </c>
      <c r="BM11">
        <f t="shared" si="4"/>
        <v>0</v>
      </c>
      <c r="BN11">
        <f t="shared" si="5"/>
        <v>0</v>
      </c>
      <c r="BO11">
        <f t="shared" si="6"/>
        <v>0</v>
      </c>
      <c r="BP11">
        <f t="shared" si="7"/>
        <v>0</v>
      </c>
      <c r="BQ11">
        <f t="shared" si="8"/>
        <v>34.11</v>
      </c>
      <c r="BR11">
        <f t="shared" si="9"/>
        <v>0</v>
      </c>
      <c r="BS11">
        <f t="shared" si="10"/>
        <v>45.36</v>
      </c>
      <c r="BT11">
        <f t="shared" si="11"/>
        <v>0</v>
      </c>
      <c r="BU11">
        <f t="shared" si="12"/>
        <v>0</v>
      </c>
      <c r="BV11">
        <f t="shared" si="13"/>
        <v>0</v>
      </c>
      <c r="BW11">
        <f t="shared" si="14"/>
        <v>0</v>
      </c>
      <c r="BX11">
        <f t="shared" si="15"/>
        <v>0</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B12" s="1" t="s">
        <v>186</v>
      </c>
      <c r="C12" s="101" t="s">
        <v>270</v>
      </c>
      <c r="D12" s="101" t="s">
        <v>187</v>
      </c>
      <c r="F12" s="101" t="s">
        <v>167</v>
      </c>
      <c r="O12" s="63">
        <v>1</v>
      </c>
      <c r="P12" s="82">
        <v>38.94</v>
      </c>
      <c r="R12" s="63">
        <v>1</v>
      </c>
      <c r="S12" s="82">
        <v>49.45</v>
      </c>
      <c r="U12" s="63">
        <v>4</v>
      </c>
      <c r="V12" s="63">
        <v>4</v>
      </c>
      <c r="BC12">
        <f t="shared" si="0"/>
        <v>4</v>
      </c>
      <c r="BE12" s="24">
        <f t="shared" si="1"/>
        <v>4</v>
      </c>
      <c r="BK12">
        <f t="shared" si="2"/>
        <v>0</v>
      </c>
      <c r="BL12">
        <f t="shared" si="3"/>
        <v>0</v>
      </c>
      <c r="BM12">
        <f t="shared" si="4"/>
        <v>0</v>
      </c>
      <c r="BN12">
        <f t="shared" si="5"/>
        <v>0</v>
      </c>
      <c r="BO12">
        <f t="shared" si="6"/>
        <v>0</v>
      </c>
      <c r="BP12">
        <f t="shared" si="7"/>
        <v>1</v>
      </c>
      <c r="BQ12">
        <f t="shared" si="8"/>
        <v>38.94</v>
      </c>
      <c r="BR12">
        <f t="shared" si="9"/>
        <v>1</v>
      </c>
      <c r="BS12">
        <f t="shared" si="10"/>
        <v>49.45</v>
      </c>
      <c r="BT12">
        <f t="shared" si="11"/>
        <v>2</v>
      </c>
      <c r="BU12">
        <f t="shared" si="12"/>
        <v>0</v>
      </c>
      <c r="BV12">
        <f t="shared" si="13"/>
        <v>0</v>
      </c>
      <c r="BW12">
        <f t="shared" si="14"/>
        <v>0</v>
      </c>
      <c r="BX12">
        <f t="shared" si="15"/>
        <v>0</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B13" s="1" t="s">
        <v>503</v>
      </c>
      <c r="C13" s="101" t="s">
        <v>502</v>
      </c>
      <c r="D13" s="101" t="s">
        <v>504</v>
      </c>
      <c r="F13" s="101" t="s">
        <v>241</v>
      </c>
      <c r="O13" s="63">
        <v>4</v>
      </c>
      <c r="P13" s="82">
        <v>33.200000000000003</v>
      </c>
      <c r="R13" s="63">
        <v>0</v>
      </c>
      <c r="S13" s="82">
        <v>43.6</v>
      </c>
      <c r="U13" s="63">
        <v>5</v>
      </c>
      <c r="V13" s="63">
        <v>5</v>
      </c>
      <c r="BC13">
        <f t="shared" si="0"/>
        <v>5</v>
      </c>
      <c r="BE13" s="24">
        <f t="shared" si="1"/>
        <v>5</v>
      </c>
      <c r="BK13">
        <f t="shared" si="2"/>
        <v>0</v>
      </c>
      <c r="BL13">
        <f t="shared" si="3"/>
        <v>0</v>
      </c>
      <c r="BM13">
        <f t="shared" si="4"/>
        <v>0</v>
      </c>
      <c r="BN13">
        <f t="shared" si="5"/>
        <v>0</v>
      </c>
      <c r="BO13">
        <f t="shared" si="6"/>
        <v>0</v>
      </c>
      <c r="BP13">
        <f t="shared" si="7"/>
        <v>4</v>
      </c>
      <c r="BQ13">
        <f t="shared" si="8"/>
        <v>33.200000000000003</v>
      </c>
      <c r="BR13">
        <f t="shared" si="9"/>
        <v>0</v>
      </c>
      <c r="BS13">
        <f t="shared" si="10"/>
        <v>43.6</v>
      </c>
      <c r="BT13">
        <f t="shared" si="11"/>
        <v>4</v>
      </c>
      <c r="BU13">
        <f t="shared" si="12"/>
        <v>0</v>
      </c>
      <c r="BV13">
        <f t="shared" si="13"/>
        <v>0</v>
      </c>
      <c r="BW13">
        <f t="shared" si="14"/>
        <v>0</v>
      </c>
      <c r="BX13">
        <f t="shared" si="15"/>
        <v>0</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B14" s="1" t="s">
        <v>216</v>
      </c>
      <c r="C14" s="1" t="s">
        <v>284</v>
      </c>
      <c r="D14" s="1" t="s">
        <v>217</v>
      </c>
      <c r="E14" s="96" t="s">
        <v>290</v>
      </c>
      <c r="F14" s="1" t="s">
        <v>150</v>
      </c>
      <c r="G14" s="62">
        <v>0</v>
      </c>
      <c r="H14" s="80">
        <v>45.43</v>
      </c>
      <c r="J14" s="87">
        <v>0</v>
      </c>
      <c r="K14" s="81">
        <v>41.39</v>
      </c>
      <c r="M14" s="62">
        <v>2</v>
      </c>
      <c r="N14" s="62">
        <v>2</v>
      </c>
      <c r="O14" s="63">
        <v>4</v>
      </c>
      <c r="P14" s="82">
        <v>35.130000000000003</v>
      </c>
      <c r="R14" s="63">
        <v>0</v>
      </c>
      <c r="S14" s="82">
        <v>45.62</v>
      </c>
      <c r="U14" s="63">
        <v>6</v>
      </c>
      <c r="V14" s="63">
        <v>6</v>
      </c>
      <c r="BC14">
        <f t="shared" si="0"/>
        <v>8</v>
      </c>
      <c r="BE14" s="24">
        <f t="shared" si="1"/>
        <v>8</v>
      </c>
      <c r="BK14">
        <f t="shared" si="2"/>
        <v>0</v>
      </c>
      <c r="BL14">
        <f t="shared" si="3"/>
        <v>45.43</v>
      </c>
      <c r="BM14">
        <f t="shared" si="4"/>
        <v>0</v>
      </c>
      <c r="BN14">
        <f t="shared" si="5"/>
        <v>41.39</v>
      </c>
      <c r="BO14">
        <f t="shared" si="6"/>
        <v>0</v>
      </c>
      <c r="BP14">
        <f t="shared" si="7"/>
        <v>4</v>
      </c>
      <c r="BQ14">
        <f t="shared" si="8"/>
        <v>35.130000000000003</v>
      </c>
      <c r="BR14">
        <f t="shared" si="9"/>
        <v>0</v>
      </c>
      <c r="BS14">
        <f t="shared" si="10"/>
        <v>45.62</v>
      </c>
      <c r="BT14">
        <f t="shared" si="11"/>
        <v>4</v>
      </c>
      <c r="BU14">
        <f t="shared" si="12"/>
        <v>0</v>
      </c>
      <c r="BV14">
        <f t="shared" si="13"/>
        <v>0</v>
      </c>
      <c r="BW14">
        <f t="shared" si="14"/>
        <v>0</v>
      </c>
      <c r="BX14">
        <f t="shared" si="15"/>
        <v>0</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B15" s="1" t="s">
        <v>148</v>
      </c>
      <c r="C15" s="1" t="s">
        <v>264</v>
      </c>
      <c r="D15" s="1" t="s">
        <v>149</v>
      </c>
      <c r="E15" s="96" t="s">
        <v>290</v>
      </c>
      <c r="F15" s="1" t="s">
        <v>150</v>
      </c>
      <c r="G15" s="62">
        <v>0</v>
      </c>
      <c r="H15" s="80">
        <v>43.34</v>
      </c>
      <c r="J15" s="87">
        <v>0</v>
      </c>
      <c r="K15" s="81">
        <v>39.51</v>
      </c>
      <c r="M15" s="62">
        <v>1</v>
      </c>
      <c r="N15" s="62">
        <v>1</v>
      </c>
      <c r="O15" s="63">
        <v>8</v>
      </c>
      <c r="P15" s="82">
        <v>33.840000000000003</v>
      </c>
      <c r="R15" s="63">
        <v>0</v>
      </c>
      <c r="S15" s="82">
        <v>45.66</v>
      </c>
      <c r="U15" s="63">
        <v>7</v>
      </c>
      <c r="V15" s="63">
        <v>7</v>
      </c>
      <c r="BC15">
        <f t="shared" si="0"/>
        <v>8</v>
      </c>
      <c r="BE15" s="24">
        <f t="shared" si="1"/>
        <v>8</v>
      </c>
      <c r="BK15">
        <f t="shared" si="2"/>
        <v>0</v>
      </c>
      <c r="BL15">
        <f t="shared" si="3"/>
        <v>43.34</v>
      </c>
      <c r="BM15">
        <f t="shared" si="4"/>
        <v>0</v>
      </c>
      <c r="BN15">
        <f t="shared" si="5"/>
        <v>39.51</v>
      </c>
      <c r="BO15">
        <f t="shared" si="6"/>
        <v>0</v>
      </c>
      <c r="BP15">
        <f t="shared" si="7"/>
        <v>8</v>
      </c>
      <c r="BQ15">
        <f t="shared" si="8"/>
        <v>33.840000000000003</v>
      </c>
      <c r="BR15">
        <f t="shared" si="9"/>
        <v>0</v>
      </c>
      <c r="BS15">
        <f t="shared" si="10"/>
        <v>45.66</v>
      </c>
      <c r="BT15">
        <f t="shared" si="11"/>
        <v>8</v>
      </c>
      <c r="BU15">
        <f t="shared" si="12"/>
        <v>0</v>
      </c>
      <c r="BV15">
        <f t="shared" si="13"/>
        <v>0</v>
      </c>
      <c r="BW15">
        <f t="shared" si="14"/>
        <v>0</v>
      </c>
      <c r="BX15">
        <f t="shared" si="15"/>
        <v>0</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row r="16" spans="1:92" x14ac:dyDescent="0.25">
      <c r="B16" s="1" t="s">
        <v>198</v>
      </c>
      <c r="C16" s="1" t="s">
        <v>284</v>
      </c>
      <c r="D16" s="1" t="s">
        <v>199</v>
      </c>
      <c r="E16" s="96" t="s">
        <v>290</v>
      </c>
      <c r="F16" s="1" t="s">
        <v>150</v>
      </c>
      <c r="G16" s="62">
        <v>4</v>
      </c>
      <c r="H16" s="80">
        <v>46.82</v>
      </c>
      <c r="J16" s="87">
        <v>0</v>
      </c>
      <c r="K16" s="81">
        <v>46.84</v>
      </c>
      <c r="M16" s="62">
        <v>8</v>
      </c>
      <c r="N16" s="62">
        <v>8</v>
      </c>
      <c r="O16" s="63">
        <v>4</v>
      </c>
      <c r="P16" s="82">
        <v>33.119999999999997</v>
      </c>
      <c r="R16" s="63">
        <v>8</v>
      </c>
      <c r="S16" s="82">
        <v>42.33</v>
      </c>
      <c r="U16" s="63">
        <v>8</v>
      </c>
      <c r="V16" s="63">
        <v>8</v>
      </c>
      <c r="BC16">
        <f t="shared" si="0"/>
        <v>16</v>
      </c>
      <c r="BE16" s="24">
        <f t="shared" si="1"/>
        <v>16</v>
      </c>
      <c r="BK16">
        <f t="shared" si="2"/>
        <v>4</v>
      </c>
      <c r="BL16">
        <f t="shared" si="3"/>
        <v>46.82</v>
      </c>
      <c r="BM16">
        <f t="shared" si="4"/>
        <v>0</v>
      </c>
      <c r="BN16">
        <f t="shared" si="5"/>
        <v>46.84</v>
      </c>
      <c r="BO16">
        <f t="shared" si="6"/>
        <v>4</v>
      </c>
      <c r="BP16">
        <f t="shared" si="7"/>
        <v>4</v>
      </c>
      <c r="BQ16">
        <f t="shared" si="8"/>
        <v>33.119999999999997</v>
      </c>
      <c r="BR16">
        <f t="shared" si="9"/>
        <v>8</v>
      </c>
      <c r="BS16">
        <f t="shared" si="10"/>
        <v>42.33</v>
      </c>
      <c r="BT16">
        <f t="shared" si="11"/>
        <v>12</v>
      </c>
      <c r="BU16">
        <f t="shared" si="12"/>
        <v>0</v>
      </c>
      <c r="BV16">
        <f t="shared" si="13"/>
        <v>0</v>
      </c>
      <c r="BW16">
        <f t="shared" si="14"/>
        <v>0</v>
      </c>
      <c r="BX16">
        <f t="shared" si="15"/>
        <v>0</v>
      </c>
      <c r="BY16">
        <f t="shared" si="16"/>
        <v>0</v>
      </c>
      <c r="BZ16">
        <f t="shared" si="17"/>
        <v>0</v>
      </c>
      <c r="CA16">
        <f t="shared" si="18"/>
        <v>0</v>
      </c>
      <c r="CB16">
        <f t="shared" si="19"/>
        <v>0</v>
      </c>
      <c r="CC16">
        <f t="shared" si="20"/>
        <v>0</v>
      </c>
      <c r="CD16">
        <f t="shared" si="21"/>
        <v>0</v>
      </c>
      <c r="CE16">
        <f t="shared" si="22"/>
        <v>0</v>
      </c>
      <c r="CF16">
        <f t="shared" si="23"/>
        <v>0</v>
      </c>
      <c r="CG16">
        <f t="shared" si="24"/>
        <v>0</v>
      </c>
      <c r="CH16">
        <f t="shared" si="25"/>
        <v>0</v>
      </c>
      <c r="CI16">
        <f t="shared" si="26"/>
        <v>0</v>
      </c>
      <c r="CJ16">
        <f t="shared" si="27"/>
        <v>0</v>
      </c>
      <c r="CK16">
        <f t="shared" si="28"/>
        <v>0</v>
      </c>
      <c r="CL16">
        <f t="shared" si="29"/>
        <v>0</v>
      </c>
      <c r="CM16">
        <f t="shared" si="30"/>
        <v>0</v>
      </c>
      <c r="CN16">
        <f t="shared" si="31"/>
        <v>0</v>
      </c>
    </row>
    <row r="17" spans="2:92" x14ac:dyDescent="0.25">
      <c r="B17" s="1" t="s">
        <v>227</v>
      </c>
      <c r="C17" s="1" t="s">
        <v>294</v>
      </c>
      <c r="D17" s="1" t="s">
        <v>228</v>
      </c>
      <c r="E17" s="96" t="s">
        <v>290</v>
      </c>
      <c r="F17" s="1" t="s">
        <v>156</v>
      </c>
      <c r="G17" s="62">
        <v>4</v>
      </c>
      <c r="H17" s="80">
        <v>44.33</v>
      </c>
      <c r="J17" s="87">
        <v>0</v>
      </c>
      <c r="K17" s="81">
        <v>46.32</v>
      </c>
      <c r="M17" s="62">
        <v>7</v>
      </c>
      <c r="N17" s="62">
        <v>7</v>
      </c>
      <c r="O17" s="103" t="s">
        <v>336</v>
      </c>
      <c r="V17" s="63">
        <v>90</v>
      </c>
      <c r="BC17">
        <f t="shared" si="0"/>
        <v>97</v>
      </c>
      <c r="BE17" s="24">
        <f t="shared" si="1"/>
        <v>97</v>
      </c>
      <c r="BK17">
        <f t="shared" si="2"/>
        <v>4</v>
      </c>
      <c r="BL17">
        <f t="shared" si="3"/>
        <v>44.33</v>
      </c>
      <c r="BM17">
        <f t="shared" si="4"/>
        <v>0</v>
      </c>
      <c r="BN17">
        <f t="shared" si="5"/>
        <v>46.32</v>
      </c>
      <c r="BO17">
        <f t="shared" si="6"/>
        <v>4</v>
      </c>
      <c r="BP17">
        <f t="shared" si="7"/>
        <v>199</v>
      </c>
      <c r="BQ17">
        <f t="shared" si="8"/>
        <v>0</v>
      </c>
      <c r="BR17">
        <f t="shared" si="9"/>
        <v>0</v>
      </c>
      <c r="BS17">
        <f t="shared" si="10"/>
        <v>0</v>
      </c>
      <c r="BT17">
        <f t="shared" si="11"/>
        <v>199</v>
      </c>
      <c r="BU17">
        <f t="shared" si="12"/>
        <v>0</v>
      </c>
      <c r="BV17">
        <f t="shared" si="13"/>
        <v>0</v>
      </c>
      <c r="BW17">
        <f t="shared" si="14"/>
        <v>0</v>
      </c>
      <c r="BX17">
        <f t="shared" si="15"/>
        <v>0</v>
      </c>
      <c r="BY17">
        <f t="shared" si="16"/>
        <v>0</v>
      </c>
      <c r="BZ17">
        <f t="shared" si="17"/>
        <v>0</v>
      </c>
      <c r="CA17">
        <f t="shared" si="18"/>
        <v>0</v>
      </c>
      <c r="CB17">
        <f t="shared" si="19"/>
        <v>0</v>
      </c>
      <c r="CC17">
        <f t="shared" si="20"/>
        <v>0</v>
      </c>
      <c r="CD17">
        <f t="shared" si="21"/>
        <v>0</v>
      </c>
      <c r="CE17">
        <f t="shared" si="22"/>
        <v>0</v>
      </c>
      <c r="CF17">
        <f t="shared" si="23"/>
        <v>0</v>
      </c>
      <c r="CG17">
        <f t="shared" si="24"/>
        <v>0</v>
      </c>
      <c r="CH17">
        <f t="shared" si="25"/>
        <v>0</v>
      </c>
      <c r="CI17">
        <f t="shared" si="26"/>
        <v>0</v>
      </c>
      <c r="CJ17">
        <f t="shared" si="27"/>
        <v>0</v>
      </c>
      <c r="CK17">
        <f t="shared" si="28"/>
        <v>0</v>
      </c>
      <c r="CL17">
        <f t="shared" si="29"/>
        <v>0</v>
      </c>
      <c r="CM17">
        <f t="shared" si="30"/>
        <v>0</v>
      </c>
      <c r="CN17">
        <f t="shared" si="31"/>
        <v>0</v>
      </c>
    </row>
    <row r="18" spans="2:92" x14ac:dyDescent="0.25">
      <c r="B18" s="1" t="s">
        <v>231</v>
      </c>
      <c r="C18" s="1" t="s">
        <v>268</v>
      </c>
      <c r="D18" s="1" t="s">
        <v>232</v>
      </c>
      <c r="E18" s="96" t="s">
        <v>290</v>
      </c>
      <c r="F18" s="1" t="s">
        <v>156</v>
      </c>
      <c r="G18" s="62">
        <v>0</v>
      </c>
      <c r="H18" s="80">
        <v>51.93</v>
      </c>
      <c r="J18" s="87">
        <v>4</v>
      </c>
      <c r="K18" s="81">
        <v>54.58</v>
      </c>
      <c r="M18" s="62">
        <v>11</v>
      </c>
      <c r="N18" s="62">
        <v>11</v>
      </c>
      <c r="O18" s="103" t="s">
        <v>336</v>
      </c>
      <c r="V18" s="63">
        <v>90</v>
      </c>
      <c r="BC18">
        <f t="shared" si="0"/>
        <v>101</v>
      </c>
      <c r="BE18" s="24">
        <f t="shared" si="1"/>
        <v>101</v>
      </c>
      <c r="BK18">
        <f t="shared" si="2"/>
        <v>0</v>
      </c>
      <c r="BL18">
        <f t="shared" si="3"/>
        <v>51.93</v>
      </c>
      <c r="BM18">
        <f t="shared" si="4"/>
        <v>4</v>
      </c>
      <c r="BN18">
        <f t="shared" si="5"/>
        <v>54.58</v>
      </c>
      <c r="BO18">
        <f t="shared" si="6"/>
        <v>4</v>
      </c>
      <c r="BP18">
        <f t="shared" si="7"/>
        <v>199</v>
      </c>
      <c r="BQ18">
        <f t="shared" si="8"/>
        <v>0</v>
      </c>
      <c r="BR18">
        <f t="shared" si="9"/>
        <v>0</v>
      </c>
      <c r="BS18">
        <f t="shared" si="10"/>
        <v>0</v>
      </c>
      <c r="BT18">
        <f t="shared" si="11"/>
        <v>199</v>
      </c>
      <c r="BU18">
        <f t="shared" si="12"/>
        <v>0</v>
      </c>
      <c r="BV18">
        <f t="shared" si="13"/>
        <v>0</v>
      </c>
      <c r="BW18">
        <f t="shared" si="14"/>
        <v>0</v>
      </c>
      <c r="BX18">
        <f t="shared" si="15"/>
        <v>0</v>
      </c>
      <c r="BY18">
        <f t="shared" si="16"/>
        <v>0</v>
      </c>
      <c r="BZ18">
        <f t="shared" si="17"/>
        <v>0</v>
      </c>
      <c r="CA18">
        <f t="shared" si="18"/>
        <v>0</v>
      </c>
      <c r="CB18">
        <f t="shared" si="19"/>
        <v>0</v>
      </c>
      <c r="CC18">
        <f t="shared" si="20"/>
        <v>0</v>
      </c>
      <c r="CD18">
        <f t="shared" si="21"/>
        <v>0</v>
      </c>
      <c r="CE18">
        <f t="shared" si="22"/>
        <v>0</v>
      </c>
      <c r="CF18">
        <f t="shared" si="23"/>
        <v>0</v>
      </c>
      <c r="CG18">
        <f t="shared" si="24"/>
        <v>0</v>
      </c>
      <c r="CH18">
        <f t="shared" si="25"/>
        <v>0</v>
      </c>
      <c r="CI18">
        <f t="shared" si="26"/>
        <v>0</v>
      </c>
      <c r="CJ18">
        <f t="shared" si="27"/>
        <v>0</v>
      </c>
      <c r="CK18">
        <f t="shared" si="28"/>
        <v>0</v>
      </c>
      <c r="CL18">
        <f t="shared" si="29"/>
        <v>0</v>
      </c>
      <c r="CM18">
        <f t="shared" si="30"/>
        <v>0</v>
      </c>
      <c r="CN18">
        <f t="shared" si="31"/>
        <v>0</v>
      </c>
    </row>
    <row r="19" spans="2:92" x14ac:dyDescent="0.25">
      <c r="B19" s="1" t="s">
        <v>218</v>
      </c>
      <c r="C19" s="1" t="s">
        <v>291</v>
      </c>
      <c r="D19" s="1" t="s">
        <v>219</v>
      </c>
      <c r="E19" s="96" t="s">
        <v>290</v>
      </c>
      <c r="F19" s="1" t="s">
        <v>159</v>
      </c>
      <c r="G19" s="62">
        <v>0</v>
      </c>
      <c r="H19" s="80">
        <v>45.22</v>
      </c>
      <c r="J19" s="87">
        <v>0</v>
      </c>
      <c r="K19" s="81">
        <v>46.32</v>
      </c>
      <c r="M19" s="62">
        <v>3</v>
      </c>
      <c r="N19" s="62">
        <v>3</v>
      </c>
      <c r="BC19">
        <f t="shared" si="0"/>
        <v>3</v>
      </c>
      <c r="BE19" s="24">
        <f t="shared" si="1"/>
        <v>3</v>
      </c>
      <c r="BK19">
        <f t="shared" si="2"/>
        <v>0</v>
      </c>
      <c r="BL19">
        <f t="shared" si="3"/>
        <v>45.22</v>
      </c>
      <c r="BM19">
        <f t="shared" si="4"/>
        <v>0</v>
      </c>
      <c r="BN19">
        <f t="shared" si="5"/>
        <v>46.32</v>
      </c>
      <c r="BO19">
        <f t="shared" si="6"/>
        <v>0</v>
      </c>
      <c r="BP19">
        <f t="shared" si="7"/>
        <v>0</v>
      </c>
      <c r="BQ19">
        <f t="shared" si="8"/>
        <v>0</v>
      </c>
      <c r="BR19">
        <f t="shared" si="9"/>
        <v>0</v>
      </c>
      <c r="BS19">
        <f t="shared" si="10"/>
        <v>0</v>
      </c>
      <c r="BT19">
        <f t="shared" si="11"/>
        <v>0</v>
      </c>
      <c r="BU19">
        <f t="shared" si="12"/>
        <v>0</v>
      </c>
      <c r="BV19">
        <f t="shared" si="13"/>
        <v>0</v>
      </c>
      <c r="BW19">
        <f t="shared" si="14"/>
        <v>0</v>
      </c>
      <c r="BX19">
        <f t="shared" si="15"/>
        <v>0</v>
      </c>
      <c r="BY19">
        <f t="shared" si="16"/>
        <v>0</v>
      </c>
      <c r="BZ19">
        <f t="shared" si="17"/>
        <v>0</v>
      </c>
      <c r="CA19">
        <f t="shared" si="18"/>
        <v>0</v>
      </c>
      <c r="CB19">
        <f t="shared" si="19"/>
        <v>0</v>
      </c>
      <c r="CC19">
        <f t="shared" si="20"/>
        <v>0</v>
      </c>
      <c r="CD19">
        <f t="shared" si="21"/>
        <v>0</v>
      </c>
      <c r="CE19">
        <f t="shared" si="22"/>
        <v>0</v>
      </c>
      <c r="CF19">
        <f t="shared" si="23"/>
        <v>0</v>
      </c>
      <c r="CG19">
        <f t="shared" si="24"/>
        <v>0</v>
      </c>
      <c r="CH19">
        <f t="shared" si="25"/>
        <v>0</v>
      </c>
      <c r="CI19">
        <f t="shared" si="26"/>
        <v>0</v>
      </c>
      <c r="CJ19">
        <f t="shared" si="27"/>
        <v>0</v>
      </c>
      <c r="CK19">
        <f t="shared" si="28"/>
        <v>0</v>
      </c>
      <c r="CL19">
        <f t="shared" si="29"/>
        <v>0</v>
      </c>
      <c r="CM19">
        <f t="shared" si="30"/>
        <v>0</v>
      </c>
      <c r="CN19">
        <f t="shared" si="31"/>
        <v>0</v>
      </c>
    </row>
    <row r="20" spans="2:92" x14ac:dyDescent="0.25">
      <c r="B20" s="1" t="s">
        <v>220</v>
      </c>
      <c r="C20" s="1" t="s">
        <v>292</v>
      </c>
      <c r="D20" s="1" t="s">
        <v>221</v>
      </c>
      <c r="E20" s="96" t="s">
        <v>290</v>
      </c>
      <c r="F20" s="1" t="s">
        <v>159</v>
      </c>
      <c r="G20" s="62">
        <v>0</v>
      </c>
      <c r="H20" s="80">
        <v>44.84</v>
      </c>
      <c r="J20" s="87">
        <v>0</v>
      </c>
      <c r="K20" s="81">
        <v>47.62</v>
      </c>
      <c r="M20" s="62">
        <v>4</v>
      </c>
      <c r="N20" s="62">
        <v>4</v>
      </c>
      <c r="BC20">
        <f t="shared" si="0"/>
        <v>4</v>
      </c>
      <c r="BE20" s="24">
        <f t="shared" si="1"/>
        <v>4</v>
      </c>
      <c r="BK20">
        <f t="shared" si="2"/>
        <v>0</v>
      </c>
      <c r="BL20">
        <f t="shared" si="3"/>
        <v>44.84</v>
      </c>
      <c r="BM20">
        <f t="shared" si="4"/>
        <v>0</v>
      </c>
      <c r="BN20">
        <f t="shared" si="5"/>
        <v>47.62</v>
      </c>
      <c r="BO20">
        <f t="shared" si="6"/>
        <v>0</v>
      </c>
      <c r="BP20">
        <f t="shared" si="7"/>
        <v>0</v>
      </c>
      <c r="BQ20">
        <f t="shared" si="8"/>
        <v>0</v>
      </c>
      <c r="BR20">
        <f t="shared" si="9"/>
        <v>0</v>
      </c>
      <c r="BS20">
        <f t="shared" si="10"/>
        <v>0</v>
      </c>
      <c r="BT20">
        <f t="shared" si="11"/>
        <v>0</v>
      </c>
      <c r="BU20">
        <f t="shared" si="12"/>
        <v>0</v>
      </c>
      <c r="BV20">
        <f t="shared" si="13"/>
        <v>0</v>
      </c>
      <c r="BW20">
        <f t="shared" si="14"/>
        <v>0</v>
      </c>
      <c r="BX20">
        <f t="shared" si="15"/>
        <v>0</v>
      </c>
      <c r="BY20">
        <f t="shared" si="16"/>
        <v>0</v>
      </c>
      <c r="BZ20">
        <f t="shared" si="17"/>
        <v>0</v>
      </c>
      <c r="CA20">
        <f t="shared" si="18"/>
        <v>0</v>
      </c>
      <c r="CB20">
        <f t="shared" si="19"/>
        <v>0</v>
      </c>
      <c r="CC20">
        <f t="shared" si="20"/>
        <v>0</v>
      </c>
      <c r="CD20">
        <f t="shared" si="21"/>
        <v>0</v>
      </c>
      <c r="CE20">
        <f t="shared" si="22"/>
        <v>0</v>
      </c>
      <c r="CF20">
        <f t="shared" si="23"/>
        <v>0</v>
      </c>
      <c r="CG20">
        <f t="shared" si="24"/>
        <v>0</v>
      </c>
      <c r="CH20">
        <f t="shared" si="25"/>
        <v>0</v>
      </c>
      <c r="CI20">
        <f t="shared" si="26"/>
        <v>0</v>
      </c>
      <c r="CJ20">
        <f t="shared" si="27"/>
        <v>0</v>
      </c>
      <c r="CK20">
        <f t="shared" si="28"/>
        <v>0</v>
      </c>
      <c r="CL20">
        <f t="shared" si="29"/>
        <v>0</v>
      </c>
      <c r="CM20">
        <f t="shared" si="30"/>
        <v>0</v>
      </c>
      <c r="CN20">
        <f t="shared" si="31"/>
        <v>0</v>
      </c>
    </row>
    <row r="21" spans="2:92" x14ac:dyDescent="0.25">
      <c r="B21" s="1" t="s">
        <v>222</v>
      </c>
      <c r="C21" s="1" t="s">
        <v>291</v>
      </c>
      <c r="D21" s="1" t="s">
        <v>223</v>
      </c>
      <c r="E21" s="96" t="s">
        <v>290</v>
      </c>
      <c r="F21" s="1" t="s">
        <v>159</v>
      </c>
      <c r="G21" s="62">
        <v>4</v>
      </c>
      <c r="H21" s="80">
        <v>44.19</v>
      </c>
      <c r="J21" s="87">
        <v>0</v>
      </c>
      <c r="K21" s="81">
        <v>45.85</v>
      </c>
      <c r="M21" s="62">
        <v>5</v>
      </c>
      <c r="N21" s="62">
        <v>5</v>
      </c>
      <c r="BC21">
        <f t="shared" si="0"/>
        <v>5</v>
      </c>
      <c r="BE21" s="24">
        <f t="shared" si="1"/>
        <v>5</v>
      </c>
      <c r="BK21">
        <f t="shared" si="2"/>
        <v>4</v>
      </c>
      <c r="BL21">
        <f t="shared" si="3"/>
        <v>44.19</v>
      </c>
      <c r="BM21">
        <f t="shared" si="4"/>
        <v>0</v>
      </c>
      <c r="BN21">
        <f t="shared" si="5"/>
        <v>45.85</v>
      </c>
      <c r="BO21">
        <f t="shared" si="6"/>
        <v>4</v>
      </c>
      <c r="BP21">
        <f t="shared" si="7"/>
        <v>0</v>
      </c>
      <c r="BQ21">
        <f t="shared" si="8"/>
        <v>0</v>
      </c>
      <c r="BR21">
        <f t="shared" si="9"/>
        <v>0</v>
      </c>
      <c r="BS21">
        <f t="shared" si="10"/>
        <v>0</v>
      </c>
      <c r="BT21">
        <f t="shared" si="11"/>
        <v>0</v>
      </c>
      <c r="BU21">
        <f t="shared" si="12"/>
        <v>0</v>
      </c>
      <c r="BV21">
        <f t="shared" si="13"/>
        <v>0</v>
      </c>
      <c r="BW21">
        <f t="shared" si="14"/>
        <v>0</v>
      </c>
      <c r="BX21">
        <f t="shared" si="15"/>
        <v>0</v>
      </c>
      <c r="BY21">
        <f t="shared" si="16"/>
        <v>0</v>
      </c>
      <c r="BZ21">
        <f t="shared" si="17"/>
        <v>0</v>
      </c>
      <c r="CA21">
        <f t="shared" si="18"/>
        <v>0</v>
      </c>
      <c r="CB21">
        <f t="shared" si="19"/>
        <v>0</v>
      </c>
      <c r="CC21">
        <f t="shared" si="20"/>
        <v>0</v>
      </c>
      <c r="CD21">
        <f t="shared" si="21"/>
        <v>0</v>
      </c>
      <c r="CE21">
        <f t="shared" si="22"/>
        <v>0</v>
      </c>
      <c r="CF21">
        <f t="shared" si="23"/>
        <v>0</v>
      </c>
      <c r="CG21">
        <f t="shared" si="24"/>
        <v>0</v>
      </c>
      <c r="CH21">
        <f t="shared" si="25"/>
        <v>0</v>
      </c>
      <c r="CI21">
        <f t="shared" si="26"/>
        <v>0</v>
      </c>
      <c r="CJ21">
        <f t="shared" si="27"/>
        <v>0</v>
      </c>
      <c r="CK21">
        <f t="shared" si="28"/>
        <v>0</v>
      </c>
      <c r="CL21">
        <f t="shared" si="29"/>
        <v>0</v>
      </c>
      <c r="CM21">
        <f t="shared" si="30"/>
        <v>0</v>
      </c>
      <c r="CN21">
        <f t="shared" si="31"/>
        <v>0</v>
      </c>
    </row>
    <row r="22" spans="2:92" x14ac:dyDescent="0.25">
      <c r="B22" s="1" t="s">
        <v>224</v>
      </c>
      <c r="C22" s="1" t="s">
        <v>293</v>
      </c>
      <c r="D22" s="1" t="s">
        <v>225</v>
      </c>
      <c r="E22" s="96" t="s">
        <v>290</v>
      </c>
      <c r="F22" s="1" t="s">
        <v>226</v>
      </c>
      <c r="G22" s="62">
        <v>0</v>
      </c>
      <c r="H22" s="80">
        <v>48.19</v>
      </c>
      <c r="J22" s="87">
        <v>4</v>
      </c>
      <c r="K22" s="81">
        <v>46.21</v>
      </c>
      <c r="M22" s="62">
        <v>6</v>
      </c>
      <c r="N22" s="62">
        <v>6</v>
      </c>
      <c r="BC22">
        <f t="shared" si="0"/>
        <v>6</v>
      </c>
      <c r="BE22" s="24">
        <f t="shared" si="1"/>
        <v>6</v>
      </c>
      <c r="BK22">
        <f t="shared" si="2"/>
        <v>0</v>
      </c>
      <c r="BL22">
        <f t="shared" si="3"/>
        <v>48.19</v>
      </c>
      <c r="BM22">
        <f t="shared" si="4"/>
        <v>4</v>
      </c>
      <c r="BN22">
        <f t="shared" si="5"/>
        <v>46.21</v>
      </c>
      <c r="BO22">
        <f t="shared" si="6"/>
        <v>4</v>
      </c>
      <c r="BP22">
        <f t="shared" si="7"/>
        <v>0</v>
      </c>
      <c r="BQ22">
        <f t="shared" si="8"/>
        <v>0</v>
      </c>
      <c r="BR22">
        <f t="shared" si="9"/>
        <v>0</v>
      </c>
      <c r="BS22">
        <f t="shared" si="10"/>
        <v>0</v>
      </c>
      <c r="BT22">
        <f t="shared" si="11"/>
        <v>0</v>
      </c>
      <c r="BU22">
        <f t="shared" si="12"/>
        <v>0</v>
      </c>
      <c r="BV22">
        <f t="shared" si="13"/>
        <v>0</v>
      </c>
      <c r="BW22">
        <f t="shared" si="14"/>
        <v>0</v>
      </c>
      <c r="BX22">
        <f t="shared" si="15"/>
        <v>0</v>
      </c>
      <c r="BY22">
        <f t="shared" si="16"/>
        <v>0</v>
      </c>
      <c r="BZ22">
        <f t="shared" si="17"/>
        <v>0</v>
      </c>
      <c r="CA22">
        <f t="shared" si="18"/>
        <v>0</v>
      </c>
      <c r="CB22">
        <f t="shared" si="19"/>
        <v>0</v>
      </c>
      <c r="CC22">
        <f t="shared" si="20"/>
        <v>0</v>
      </c>
      <c r="CD22">
        <f t="shared" si="21"/>
        <v>0</v>
      </c>
      <c r="CE22">
        <f t="shared" si="22"/>
        <v>0</v>
      </c>
      <c r="CF22">
        <f t="shared" si="23"/>
        <v>0</v>
      </c>
      <c r="CG22">
        <f t="shared" si="24"/>
        <v>0</v>
      </c>
      <c r="CH22">
        <f t="shared" si="25"/>
        <v>0</v>
      </c>
      <c r="CI22">
        <f t="shared" si="26"/>
        <v>0</v>
      </c>
      <c r="CJ22">
        <f t="shared" si="27"/>
        <v>0</v>
      </c>
      <c r="CK22">
        <f t="shared" si="28"/>
        <v>0</v>
      </c>
      <c r="CL22">
        <f t="shared" si="29"/>
        <v>0</v>
      </c>
      <c r="CM22">
        <f t="shared" si="30"/>
        <v>0</v>
      </c>
      <c r="CN22">
        <f t="shared" si="31"/>
        <v>0</v>
      </c>
    </row>
    <row r="23" spans="2:92" x14ac:dyDescent="0.25">
      <c r="B23" s="1" t="s">
        <v>229</v>
      </c>
      <c r="C23" s="1" t="s">
        <v>295</v>
      </c>
      <c r="D23" s="1" t="s">
        <v>230</v>
      </c>
      <c r="E23" s="96" t="s">
        <v>290</v>
      </c>
      <c r="F23" s="1" t="s">
        <v>167</v>
      </c>
      <c r="G23" s="62">
        <v>0</v>
      </c>
      <c r="H23" s="80">
        <v>42.14</v>
      </c>
      <c r="J23" s="87">
        <v>4</v>
      </c>
      <c r="K23" s="81">
        <v>52.74</v>
      </c>
      <c r="M23" s="62">
        <v>10</v>
      </c>
      <c r="N23" s="62">
        <v>10</v>
      </c>
      <c r="BC23">
        <f t="shared" si="0"/>
        <v>10</v>
      </c>
      <c r="BE23" s="24">
        <f t="shared" si="1"/>
        <v>10</v>
      </c>
      <c r="BK23">
        <f t="shared" si="2"/>
        <v>0</v>
      </c>
      <c r="BL23">
        <f t="shared" si="3"/>
        <v>42.14</v>
      </c>
      <c r="BM23">
        <f t="shared" si="4"/>
        <v>4</v>
      </c>
      <c r="BN23">
        <f t="shared" si="5"/>
        <v>52.74</v>
      </c>
      <c r="BO23">
        <f t="shared" si="6"/>
        <v>4</v>
      </c>
      <c r="BP23">
        <f t="shared" si="7"/>
        <v>0</v>
      </c>
      <c r="BQ23">
        <f t="shared" si="8"/>
        <v>0</v>
      </c>
      <c r="BR23">
        <f t="shared" si="9"/>
        <v>0</v>
      </c>
      <c r="BS23">
        <f t="shared" si="10"/>
        <v>0</v>
      </c>
      <c r="BT23">
        <f t="shared" si="11"/>
        <v>0</v>
      </c>
      <c r="BU23">
        <f t="shared" si="12"/>
        <v>0</v>
      </c>
      <c r="BV23">
        <f t="shared" si="13"/>
        <v>0</v>
      </c>
      <c r="BW23">
        <f t="shared" si="14"/>
        <v>0</v>
      </c>
      <c r="BX23">
        <f t="shared" si="15"/>
        <v>0</v>
      </c>
      <c r="BY23">
        <f t="shared" si="16"/>
        <v>0</v>
      </c>
      <c r="BZ23">
        <f t="shared" si="17"/>
        <v>0</v>
      </c>
      <c r="CA23">
        <f t="shared" si="18"/>
        <v>0</v>
      </c>
      <c r="CB23">
        <f t="shared" si="19"/>
        <v>0</v>
      </c>
      <c r="CC23">
        <f t="shared" si="20"/>
        <v>0</v>
      </c>
      <c r="CD23">
        <f t="shared" si="21"/>
        <v>0</v>
      </c>
      <c r="CE23">
        <f t="shared" si="22"/>
        <v>0</v>
      </c>
      <c r="CF23">
        <f t="shared" si="23"/>
        <v>0</v>
      </c>
      <c r="CG23">
        <f t="shared" si="24"/>
        <v>0</v>
      </c>
      <c r="CH23">
        <f t="shared" si="25"/>
        <v>0</v>
      </c>
      <c r="CI23">
        <f t="shared" si="26"/>
        <v>0</v>
      </c>
      <c r="CJ23">
        <f t="shared" si="27"/>
        <v>0</v>
      </c>
      <c r="CK23">
        <f t="shared" si="28"/>
        <v>0</v>
      </c>
      <c r="CL23">
        <f t="shared" si="29"/>
        <v>0</v>
      </c>
      <c r="CM23">
        <f t="shared" si="30"/>
        <v>0</v>
      </c>
      <c r="CN23">
        <f t="shared" si="31"/>
        <v>0</v>
      </c>
    </row>
    <row r="24" spans="2:92" x14ac:dyDescent="0.25">
      <c r="B24" s="1" t="s">
        <v>233</v>
      </c>
      <c r="C24" s="1" t="s">
        <v>291</v>
      </c>
      <c r="D24" s="1" t="s">
        <v>234</v>
      </c>
      <c r="E24" s="96" t="s">
        <v>290</v>
      </c>
      <c r="F24" s="1" t="s">
        <v>159</v>
      </c>
      <c r="G24" s="62">
        <v>4</v>
      </c>
      <c r="H24" s="80">
        <v>47.9</v>
      </c>
      <c r="J24" s="87">
        <v>0</v>
      </c>
      <c r="K24" s="81">
        <v>57.48</v>
      </c>
      <c r="M24" s="62">
        <v>12</v>
      </c>
      <c r="N24" s="62">
        <v>12</v>
      </c>
      <c r="BC24">
        <f t="shared" si="0"/>
        <v>12</v>
      </c>
      <c r="BE24" s="24">
        <f t="shared" si="1"/>
        <v>12</v>
      </c>
      <c r="BK24">
        <f t="shared" si="2"/>
        <v>4</v>
      </c>
      <c r="BL24">
        <f t="shared" si="3"/>
        <v>47.9</v>
      </c>
      <c r="BM24">
        <f t="shared" si="4"/>
        <v>0</v>
      </c>
      <c r="BN24">
        <f t="shared" si="5"/>
        <v>57.48</v>
      </c>
      <c r="BO24">
        <f t="shared" si="6"/>
        <v>4</v>
      </c>
      <c r="BP24">
        <f t="shared" si="7"/>
        <v>0</v>
      </c>
      <c r="BQ24">
        <f t="shared" si="8"/>
        <v>0</v>
      </c>
      <c r="BR24">
        <f t="shared" si="9"/>
        <v>0</v>
      </c>
      <c r="BS24">
        <f t="shared" si="10"/>
        <v>0</v>
      </c>
      <c r="BT24">
        <f t="shared" si="11"/>
        <v>0</v>
      </c>
      <c r="BU24">
        <f t="shared" si="12"/>
        <v>0</v>
      </c>
      <c r="BV24">
        <f t="shared" si="13"/>
        <v>0</v>
      </c>
      <c r="BW24">
        <f t="shared" si="14"/>
        <v>0</v>
      </c>
      <c r="BX24">
        <f t="shared" si="15"/>
        <v>0</v>
      </c>
      <c r="BY24">
        <f t="shared" si="16"/>
        <v>0</v>
      </c>
      <c r="BZ24">
        <f t="shared" si="17"/>
        <v>0</v>
      </c>
      <c r="CA24">
        <f t="shared" si="18"/>
        <v>0</v>
      </c>
      <c r="CB24">
        <f t="shared" si="19"/>
        <v>0</v>
      </c>
      <c r="CC24">
        <f t="shared" si="20"/>
        <v>0</v>
      </c>
      <c r="CD24">
        <f t="shared" si="21"/>
        <v>0</v>
      </c>
      <c r="CE24">
        <f t="shared" si="22"/>
        <v>0</v>
      </c>
      <c r="CF24">
        <f t="shared" si="23"/>
        <v>0</v>
      </c>
      <c r="CG24">
        <f t="shared" si="24"/>
        <v>0</v>
      </c>
      <c r="CH24">
        <f t="shared" si="25"/>
        <v>0</v>
      </c>
      <c r="CI24">
        <f t="shared" si="26"/>
        <v>0</v>
      </c>
      <c r="CJ24">
        <f t="shared" si="27"/>
        <v>0</v>
      </c>
      <c r="CK24">
        <f t="shared" si="28"/>
        <v>0</v>
      </c>
      <c r="CL24">
        <f t="shared" si="29"/>
        <v>0</v>
      </c>
      <c r="CM24">
        <f t="shared" si="30"/>
        <v>0</v>
      </c>
      <c r="CN24">
        <f t="shared" si="31"/>
        <v>0</v>
      </c>
    </row>
    <row r="25" spans="2:92" x14ac:dyDescent="0.25">
      <c r="B25" s="1" t="s">
        <v>235</v>
      </c>
      <c r="C25" s="1" t="s">
        <v>279</v>
      </c>
      <c r="D25" s="1" t="s">
        <v>236</v>
      </c>
      <c r="E25" s="96" t="s">
        <v>290</v>
      </c>
      <c r="F25" s="1" t="s">
        <v>156</v>
      </c>
      <c r="G25" s="62">
        <v>5</v>
      </c>
      <c r="H25" s="80">
        <v>65.39</v>
      </c>
      <c r="J25" s="87">
        <v>0</v>
      </c>
      <c r="K25" s="81">
        <v>49.02</v>
      </c>
      <c r="M25" s="62">
        <v>13</v>
      </c>
      <c r="N25" s="62">
        <v>13</v>
      </c>
      <c r="BC25">
        <f t="shared" si="0"/>
        <v>13</v>
      </c>
      <c r="BE25" s="24">
        <f t="shared" si="1"/>
        <v>13</v>
      </c>
      <c r="BK25">
        <f t="shared" si="2"/>
        <v>5</v>
      </c>
      <c r="BL25">
        <f t="shared" si="3"/>
        <v>65.39</v>
      </c>
      <c r="BM25">
        <f t="shared" si="4"/>
        <v>0</v>
      </c>
      <c r="BN25">
        <f t="shared" si="5"/>
        <v>49.02</v>
      </c>
      <c r="BO25">
        <f t="shared" si="6"/>
        <v>5</v>
      </c>
      <c r="BP25">
        <f t="shared" si="7"/>
        <v>0</v>
      </c>
      <c r="BQ25">
        <f t="shared" si="8"/>
        <v>0</v>
      </c>
      <c r="BR25">
        <f t="shared" si="9"/>
        <v>0</v>
      </c>
      <c r="BS25">
        <f t="shared" si="10"/>
        <v>0</v>
      </c>
      <c r="BT25">
        <f t="shared" si="11"/>
        <v>0</v>
      </c>
      <c r="BU25">
        <f t="shared" si="12"/>
        <v>0</v>
      </c>
      <c r="BV25">
        <f t="shared" si="13"/>
        <v>0</v>
      </c>
      <c r="BW25">
        <f t="shared" si="14"/>
        <v>0</v>
      </c>
      <c r="BX25">
        <f t="shared" si="15"/>
        <v>0</v>
      </c>
      <c r="BY25">
        <f t="shared" si="16"/>
        <v>0</v>
      </c>
      <c r="BZ25">
        <f t="shared" si="17"/>
        <v>0</v>
      </c>
      <c r="CA25">
        <f t="shared" si="18"/>
        <v>0</v>
      </c>
      <c r="CB25">
        <f t="shared" si="19"/>
        <v>0</v>
      </c>
      <c r="CC25">
        <f t="shared" si="20"/>
        <v>0</v>
      </c>
      <c r="CD25">
        <f t="shared" si="21"/>
        <v>0</v>
      </c>
      <c r="CE25">
        <f t="shared" si="22"/>
        <v>0</v>
      </c>
      <c r="CF25">
        <f t="shared" si="23"/>
        <v>0</v>
      </c>
      <c r="CG25">
        <f t="shared" si="24"/>
        <v>0</v>
      </c>
      <c r="CH25">
        <f t="shared" si="25"/>
        <v>0</v>
      </c>
      <c r="CI25">
        <f t="shared" si="26"/>
        <v>0</v>
      </c>
      <c r="CJ25">
        <f t="shared" si="27"/>
        <v>0</v>
      </c>
      <c r="CK25">
        <f t="shared" si="28"/>
        <v>0</v>
      </c>
      <c r="CL25">
        <f t="shared" si="29"/>
        <v>0</v>
      </c>
      <c r="CM25">
        <f t="shared" si="30"/>
        <v>0</v>
      </c>
      <c r="CN25">
        <f t="shared" si="31"/>
        <v>0</v>
      </c>
    </row>
    <row r="26" spans="2:92" x14ac:dyDescent="0.25">
      <c r="B26" s="1" t="s">
        <v>178</v>
      </c>
      <c r="C26" s="1" t="s">
        <v>275</v>
      </c>
      <c r="D26" s="1" t="s">
        <v>179</v>
      </c>
      <c r="E26" s="96" t="s">
        <v>290</v>
      </c>
      <c r="F26" s="1" t="s">
        <v>177</v>
      </c>
      <c r="G26" s="62">
        <v>4</v>
      </c>
      <c r="H26" s="80">
        <v>42.4</v>
      </c>
      <c r="J26" s="87">
        <v>4</v>
      </c>
      <c r="K26" s="81">
        <v>47.81</v>
      </c>
      <c r="M26" s="62">
        <v>14</v>
      </c>
      <c r="N26" s="62">
        <v>14</v>
      </c>
      <c r="BC26">
        <f t="shared" si="0"/>
        <v>14</v>
      </c>
      <c r="BE26" s="24">
        <f t="shared" si="1"/>
        <v>14</v>
      </c>
      <c r="BK26">
        <f t="shared" si="2"/>
        <v>4</v>
      </c>
      <c r="BL26">
        <f t="shared" si="3"/>
        <v>42.4</v>
      </c>
      <c r="BM26">
        <f t="shared" si="4"/>
        <v>4</v>
      </c>
      <c r="BN26">
        <f t="shared" si="5"/>
        <v>47.81</v>
      </c>
      <c r="BO26">
        <f t="shared" si="6"/>
        <v>8</v>
      </c>
      <c r="BP26">
        <f t="shared" si="7"/>
        <v>0</v>
      </c>
      <c r="BQ26">
        <f t="shared" si="8"/>
        <v>0</v>
      </c>
      <c r="BR26">
        <f t="shared" si="9"/>
        <v>0</v>
      </c>
      <c r="BS26">
        <f t="shared" si="10"/>
        <v>0</v>
      </c>
      <c r="BT26">
        <f t="shared" si="11"/>
        <v>0</v>
      </c>
      <c r="BU26">
        <f t="shared" si="12"/>
        <v>0</v>
      </c>
      <c r="BV26">
        <f t="shared" si="13"/>
        <v>0</v>
      </c>
      <c r="BW26">
        <f t="shared" si="14"/>
        <v>0</v>
      </c>
      <c r="BX26">
        <f t="shared" si="15"/>
        <v>0</v>
      </c>
      <c r="BY26">
        <f t="shared" si="16"/>
        <v>0</v>
      </c>
      <c r="BZ26">
        <f t="shared" si="17"/>
        <v>0</v>
      </c>
      <c r="CA26">
        <f t="shared" si="18"/>
        <v>0</v>
      </c>
      <c r="CB26">
        <f t="shared" si="19"/>
        <v>0</v>
      </c>
      <c r="CC26">
        <f t="shared" si="20"/>
        <v>0</v>
      </c>
      <c r="CD26">
        <f t="shared" si="21"/>
        <v>0</v>
      </c>
      <c r="CE26">
        <f t="shared" si="22"/>
        <v>0</v>
      </c>
      <c r="CF26">
        <f t="shared" si="23"/>
        <v>0</v>
      </c>
      <c r="CG26">
        <f t="shared" si="24"/>
        <v>0</v>
      </c>
      <c r="CH26">
        <f t="shared" si="25"/>
        <v>0</v>
      </c>
      <c r="CI26">
        <f t="shared" si="26"/>
        <v>0</v>
      </c>
      <c r="CJ26">
        <f t="shared" si="27"/>
        <v>0</v>
      </c>
      <c r="CK26">
        <f t="shared" si="28"/>
        <v>0</v>
      </c>
      <c r="CL26">
        <f t="shared" si="29"/>
        <v>0</v>
      </c>
      <c r="CM26">
        <f t="shared" si="30"/>
        <v>0</v>
      </c>
      <c r="CN26">
        <f t="shared" si="31"/>
        <v>0</v>
      </c>
    </row>
    <row r="27" spans="2:92" x14ac:dyDescent="0.25">
      <c r="B27" s="1" t="s">
        <v>237</v>
      </c>
      <c r="C27" s="1" t="s">
        <v>296</v>
      </c>
      <c r="D27" s="1" t="s">
        <v>238</v>
      </c>
      <c r="E27" s="96" t="s">
        <v>290</v>
      </c>
      <c r="F27" s="1" t="s">
        <v>164</v>
      </c>
      <c r="G27" s="62">
        <v>0</v>
      </c>
      <c r="H27" s="80">
        <v>46.06</v>
      </c>
      <c r="J27" s="87">
        <v>8</v>
      </c>
      <c r="K27" s="81">
        <v>54</v>
      </c>
      <c r="M27" s="62">
        <v>15</v>
      </c>
      <c r="N27" s="62">
        <v>15</v>
      </c>
      <c r="BC27">
        <f t="shared" si="0"/>
        <v>15</v>
      </c>
      <c r="BE27" s="24">
        <f t="shared" si="1"/>
        <v>15</v>
      </c>
      <c r="BK27">
        <f t="shared" si="2"/>
        <v>0</v>
      </c>
      <c r="BL27">
        <f t="shared" si="3"/>
        <v>46.06</v>
      </c>
      <c r="BM27">
        <f t="shared" si="4"/>
        <v>8</v>
      </c>
      <c r="BN27">
        <f t="shared" si="5"/>
        <v>54</v>
      </c>
      <c r="BO27">
        <f t="shared" si="6"/>
        <v>8</v>
      </c>
      <c r="BP27">
        <f t="shared" si="7"/>
        <v>0</v>
      </c>
      <c r="BQ27">
        <f t="shared" si="8"/>
        <v>0</v>
      </c>
      <c r="BR27">
        <f t="shared" si="9"/>
        <v>0</v>
      </c>
      <c r="BS27">
        <f t="shared" si="10"/>
        <v>0</v>
      </c>
      <c r="BT27">
        <f t="shared" si="11"/>
        <v>0</v>
      </c>
      <c r="BU27">
        <f t="shared" si="12"/>
        <v>0</v>
      </c>
      <c r="BV27">
        <f t="shared" si="13"/>
        <v>0</v>
      </c>
      <c r="BW27">
        <f t="shared" si="14"/>
        <v>0</v>
      </c>
      <c r="BX27">
        <f t="shared" si="15"/>
        <v>0</v>
      </c>
      <c r="BY27">
        <f t="shared" si="16"/>
        <v>0</v>
      </c>
      <c r="BZ27">
        <f t="shared" si="17"/>
        <v>0</v>
      </c>
      <c r="CA27">
        <f t="shared" si="18"/>
        <v>0</v>
      </c>
      <c r="CB27">
        <f t="shared" si="19"/>
        <v>0</v>
      </c>
      <c r="CC27">
        <f t="shared" si="20"/>
        <v>0</v>
      </c>
      <c r="CD27">
        <f t="shared" si="21"/>
        <v>0</v>
      </c>
      <c r="CE27">
        <f t="shared" si="22"/>
        <v>0</v>
      </c>
      <c r="CF27">
        <f t="shared" si="23"/>
        <v>0</v>
      </c>
      <c r="CG27">
        <f t="shared" si="24"/>
        <v>0</v>
      </c>
      <c r="CH27">
        <f t="shared" si="25"/>
        <v>0</v>
      </c>
      <c r="CI27">
        <f t="shared" si="26"/>
        <v>0</v>
      </c>
      <c r="CJ27">
        <f t="shared" si="27"/>
        <v>0</v>
      </c>
      <c r="CK27">
        <f t="shared" si="28"/>
        <v>0</v>
      </c>
      <c r="CL27">
        <f t="shared" si="29"/>
        <v>0</v>
      </c>
      <c r="CM27">
        <f t="shared" si="30"/>
        <v>0</v>
      </c>
      <c r="CN27">
        <f t="shared" si="31"/>
        <v>0</v>
      </c>
    </row>
    <row r="28" spans="2:92" x14ac:dyDescent="0.25">
      <c r="B28" s="1" t="s">
        <v>162</v>
      </c>
      <c r="C28" s="1" t="s">
        <v>269</v>
      </c>
      <c r="D28" s="1" t="s">
        <v>163</v>
      </c>
      <c r="E28" s="96" t="s">
        <v>290</v>
      </c>
      <c r="F28" s="1" t="s">
        <v>164</v>
      </c>
      <c r="G28" s="62">
        <v>9</v>
      </c>
      <c r="H28" s="80">
        <v>65.39</v>
      </c>
      <c r="J28" s="87">
        <v>4</v>
      </c>
      <c r="K28" s="81">
        <v>52.64</v>
      </c>
      <c r="M28" s="62">
        <v>16</v>
      </c>
      <c r="N28" s="62">
        <v>16</v>
      </c>
      <c r="BC28">
        <f t="shared" si="0"/>
        <v>16</v>
      </c>
      <c r="BE28" s="24">
        <f t="shared" si="1"/>
        <v>16</v>
      </c>
      <c r="BK28">
        <f t="shared" si="2"/>
        <v>9</v>
      </c>
      <c r="BL28">
        <f t="shared" si="3"/>
        <v>65.39</v>
      </c>
      <c r="BM28">
        <f t="shared" si="4"/>
        <v>4</v>
      </c>
      <c r="BN28">
        <f t="shared" si="5"/>
        <v>52.64</v>
      </c>
      <c r="BO28">
        <f t="shared" si="6"/>
        <v>13</v>
      </c>
      <c r="BP28">
        <f t="shared" si="7"/>
        <v>0</v>
      </c>
      <c r="BQ28">
        <f t="shared" si="8"/>
        <v>0</v>
      </c>
      <c r="BR28">
        <f t="shared" si="9"/>
        <v>0</v>
      </c>
      <c r="BS28">
        <f t="shared" si="10"/>
        <v>0</v>
      </c>
      <c r="BT28">
        <f t="shared" si="11"/>
        <v>0</v>
      </c>
      <c r="BU28">
        <f t="shared" si="12"/>
        <v>0</v>
      </c>
      <c r="BV28">
        <f t="shared" si="13"/>
        <v>0</v>
      </c>
      <c r="BW28">
        <f t="shared" si="14"/>
        <v>0</v>
      </c>
      <c r="BX28">
        <f t="shared" si="15"/>
        <v>0</v>
      </c>
      <c r="BY28">
        <f t="shared" si="16"/>
        <v>0</v>
      </c>
      <c r="BZ28">
        <f t="shared" si="17"/>
        <v>0</v>
      </c>
      <c r="CA28">
        <f t="shared" si="18"/>
        <v>0</v>
      </c>
      <c r="CB28">
        <f t="shared" si="19"/>
        <v>0</v>
      </c>
      <c r="CC28">
        <f t="shared" si="20"/>
        <v>0</v>
      </c>
      <c r="CD28">
        <f t="shared" si="21"/>
        <v>0</v>
      </c>
      <c r="CE28">
        <f t="shared" si="22"/>
        <v>0</v>
      </c>
      <c r="CF28">
        <f t="shared" si="23"/>
        <v>0</v>
      </c>
      <c r="CG28">
        <f t="shared" si="24"/>
        <v>0</v>
      </c>
      <c r="CH28">
        <f t="shared" si="25"/>
        <v>0</v>
      </c>
      <c r="CI28">
        <f t="shared" si="26"/>
        <v>0</v>
      </c>
      <c r="CJ28">
        <f t="shared" si="27"/>
        <v>0</v>
      </c>
      <c r="CK28">
        <f t="shared" si="28"/>
        <v>0</v>
      </c>
      <c r="CL28">
        <f t="shared" si="29"/>
        <v>0</v>
      </c>
      <c r="CM28">
        <f t="shared" si="30"/>
        <v>0</v>
      </c>
      <c r="CN28">
        <f t="shared" si="31"/>
        <v>0</v>
      </c>
    </row>
    <row r="29" spans="2:92" x14ac:dyDescent="0.25">
      <c r="B29" s="1" t="s">
        <v>239</v>
      </c>
      <c r="C29" s="1" t="s">
        <v>297</v>
      </c>
      <c r="D29" s="1" t="s">
        <v>240</v>
      </c>
      <c r="E29" s="96" t="s">
        <v>290</v>
      </c>
      <c r="F29" s="1" t="s">
        <v>241</v>
      </c>
      <c r="G29" s="62">
        <v>4</v>
      </c>
      <c r="H29" s="80">
        <v>47.84</v>
      </c>
      <c r="J29" s="87">
        <v>12</v>
      </c>
      <c r="K29" s="81">
        <v>58.29</v>
      </c>
      <c r="M29" s="62">
        <v>17</v>
      </c>
      <c r="N29" s="62">
        <v>17</v>
      </c>
      <c r="BC29">
        <f t="shared" si="0"/>
        <v>17</v>
      </c>
      <c r="BE29" s="24">
        <f t="shared" si="1"/>
        <v>17</v>
      </c>
      <c r="BK29">
        <f t="shared" si="2"/>
        <v>4</v>
      </c>
      <c r="BL29">
        <f t="shared" si="3"/>
        <v>47.84</v>
      </c>
      <c r="BM29">
        <f t="shared" si="4"/>
        <v>12</v>
      </c>
      <c r="BN29">
        <f t="shared" si="5"/>
        <v>58.29</v>
      </c>
      <c r="BO29">
        <f t="shared" si="6"/>
        <v>16</v>
      </c>
      <c r="BP29">
        <f t="shared" si="7"/>
        <v>0</v>
      </c>
      <c r="BQ29">
        <f t="shared" si="8"/>
        <v>0</v>
      </c>
      <c r="BR29">
        <f t="shared" si="9"/>
        <v>0</v>
      </c>
      <c r="BS29">
        <f t="shared" si="10"/>
        <v>0</v>
      </c>
      <c r="BT29">
        <f t="shared" si="11"/>
        <v>0</v>
      </c>
      <c r="BU29">
        <f t="shared" si="12"/>
        <v>0</v>
      </c>
      <c r="BV29">
        <f t="shared" si="13"/>
        <v>0</v>
      </c>
      <c r="BW29">
        <f t="shared" si="14"/>
        <v>0</v>
      </c>
      <c r="BX29">
        <f t="shared" si="15"/>
        <v>0</v>
      </c>
      <c r="BY29">
        <f t="shared" si="16"/>
        <v>0</v>
      </c>
      <c r="BZ29">
        <f t="shared" si="17"/>
        <v>0</v>
      </c>
      <c r="CA29">
        <f t="shared" si="18"/>
        <v>0</v>
      </c>
      <c r="CB29">
        <f t="shared" si="19"/>
        <v>0</v>
      </c>
      <c r="CC29">
        <f t="shared" si="20"/>
        <v>0</v>
      </c>
      <c r="CD29">
        <f t="shared" si="21"/>
        <v>0</v>
      </c>
      <c r="CE29">
        <f t="shared" si="22"/>
        <v>0</v>
      </c>
      <c r="CF29">
        <f t="shared" si="23"/>
        <v>0</v>
      </c>
      <c r="CG29">
        <f t="shared" si="24"/>
        <v>0</v>
      </c>
      <c r="CH29">
        <f t="shared" si="25"/>
        <v>0</v>
      </c>
      <c r="CI29">
        <f t="shared" si="26"/>
        <v>0</v>
      </c>
      <c r="CJ29">
        <f t="shared" si="27"/>
        <v>0</v>
      </c>
      <c r="CK29">
        <f t="shared" si="28"/>
        <v>0</v>
      </c>
      <c r="CL29">
        <f t="shared" si="29"/>
        <v>0</v>
      </c>
      <c r="CM29">
        <f t="shared" si="30"/>
        <v>0</v>
      </c>
      <c r="CN29">
        <f t="shared" si="31"/>
        <v>0</v>
      </c>
    </row>
    <row r="30" spans="2:92" x14ac:dyDescent="0.25">
      <c r="B30" s="1" t="s">
        <v>242</v>
      </c>
      <c r="C30" s="1" t="s">
        <v>295</v>
      </c>
      <c r="D30" s="1" t="s">
        <v>243</v>
      </c>
      <c r="E30" s="96" t="s">
        <v>290</v>
      </c>
      <c r="F30" s="1" t="s">
        <v>167</v>
      </c>
      <c r="G30" s="62">
        <v>4</v>
      </c>
      <c r="H30" s="80">
        <v>58.33</v>
      </c>
      <c r="J30" s="87" t="s">
        <v>244</v>
      </c>
      <c r="M30" s="62">
        <v>18</v>
      </c>
      <c r="N30" s="62">
        <v>18</v>
      </c>
      <c r="BC30">
        <f t="shared" si="0"/>
        <v>18</v>
      </c>
      <c r="BE30" s="24">
        <f t="shared" si="1"/>
        <v>18</v>
      </c>
      <c r="BK30">
        <f t="shared" si="2"/>
        <v>4</v>
      </c>
      <c r="BL30">
        <f t="shared" si="3"/>
        <v>58.33</v>
      </c>
      <c r="BM30">
        <f t="shared" si="4"/>
        <v>199</v>
      </c>
      <c r="BN30">
        <f t="shared" si="5"/>
        <v>0</v>
      </c>
      <c r="BO30">
        <f t="shared" si="6"/>
        <v>203</v>
      </c>
      <c r="BP30">
        <f t="shared" si="7"/>
        <v>0</v>
      </c>
      <c r="BQ30">
        <f t="shared" si="8"/>
        <v>0</v>
      </c>
      <c r="BR30">
        <f t="shared" si="9"/>
        <v>0</v>
      </c>
      <c r="BS30">
        <f t="shared" si="10"/>
        <v>0</v>
      </c>
      <c r="BT30">
        <f t="shared" si="11"/>
        <v>0</v>
      </c>
      <c r="BU30">
        <f t="shared" si="12"/>
        <v>0</v>
      </c>
      <c r="BV30">
        <f t="shared" si="13"/>
        <v>0</v>
      </c>
      <c r="BW30">
        <f t="shared" si="14"/>
        <v>0</v>
      </c>
      <c r="BX30">
        <f t="shared" si="15"/>
        <v>0</v>
      </c>
      <c r="BY30">
        <f t="shared" si="16"/>
        <v>0</v>
      </c>
      <c r="BZ30">
        <f t="shared" si="17"/>
        <v>0</v>
      </c>
      <c r="CA30">
        <f t="shared" si="18"/>
        <v>0</v>
      </c>
      <c r="CB30">
        <f t="shared" si="19"/>
        <v>0</v>
      </c>
      <c r="CC30">
        <f t="shared" si="20"/>
        <v>0</v>
      </c>
      <c r="CD30">
        <f t="shared" si="21"/>
        <v>0</v>
      </c>
      <c r="CE30">
        <f t="shared" si="22"/>
        <v>0</v>
      </c>
      <c r="CF30">
        <f t="shared" si="23"/>
        <v>0</v>
      </c>
      <c r="CG30">
        <f t="shared" si="24"/>
        <v>0</v>
      </c>
      <c r="CH30">
        <f t="shared" si="25"/>
        <v>0</v>
      </c>
      <c r="CI30">
        <f t="shared" si="26"/>
        <v>0</v>
      </c>
      <c r="CJ30">
        <f t="shared" si="27"/>
        <v>0</v>
      </c>
      <c r="CK30">
        <f t="shared" si="28"/>
        <v>0</v>
      </c>
      <c r="CL30">
        <f t="shared" si="29"/>
        <v>0</v>
      </c>
      <c r="CM30">
        <f t="shared" si="30"/>
        <v>0</v>
      </c>
      <c r="CN30">
        <f t="shared" si="31"/>
        <v>0</v>
      </c>
    </row>
  </sheetData>
  <sheetProtection sheet="1" objects="1" scenarios="1"/>
  <sortState xmlns:xlrd2="http://schemas.microsoft.com/office/spreadsheetml/2017/richdata2" ref="A9:XFD31">
    <sortCondition ref="V9"/>
  </sortState>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type="whole" allowBlank="1" showInputMessage="1" showErrorMessage="1" sqref="BG3" xr:uid="{00000000-0002-0000-0500-000000000000}">
      <formula1>1</formula1>
      <formula2>4</formula2>
    </dataValidation>
    <dataValidation type="whole" allowBlank="1" showInputMessage="1" showErrorMessage="1" sqref="BG4" xr:uid="{00000000-0002-0000-0500-000001000000}">
      <formula1>1</formula1>
      <formula2>2</formula2>
    </dataValidation>
    <dataValidation type="whole" operator="lessThan" allowBlank="1" showInputMessage="1" showErrorMessage="1" sqref="BG5" xr:uid="{00000000-0002-0000-0500-000002000000}">
      <formula1>9</formula1>
    </dataValidation>
    <dataValidation type="whole" operator="lessThan" allowBlank="1" showInputMessage="1" showErrorMessage="1" sqref="BG6" xr:uid="{00000000-0002-0000-0500-000003000000}">
      <formula1>340</formula1>
    </dataValidation>
    <dataValidation type="list" allowBlank="1" showInputMessage="1" showErrorMessage="1" sqref="BH1:BH2 BH9:BH65516" xr:uid="{00000000-0002-0000-0500-000004000000}">
      <formula1>"ja,nee"</formula1>
    </dataValidation>
    <dataValidation type="decimal" allowBlank="1" showInputMessage="1" showErrorMessage="1" sqref="H1:H2 K1:K2 P1:P2 S1:S2 X1:X2 AA1:AA2 AI1:AI2 AF1:AF2 AN1:AN2 AQ1:AQ2 AY1:AY2 AV1:AV2 AV9:AV65516 AY9:AY65516 AN9:AN65516 AQ9:AQ65516 AF9:AF65516 K9:K65516 S9:S65516 P9:P65516 X9:X65516 AA9:AA65516 H9:H65516 AI9:AI65516" xr:uid="{00000000-0002-0000-0500-000005000000}">
      <formula1>0</formula1>
      <formula2>999</formula2>
    </dataValidation>
    <dataValidation type="decimal" allowBlank="1" showInputMessage="1" showErrorMessage="1" sqref="L1:L2 I1:I2 T1:T2 Q1:Q2 AG1:AG2 AB1:AB2 Y1:Y2 AJ1:AJ2 AR1:AR2 AO1:AO2 AW1:AW2 AZ1:AZ2 AZ9:AZ65516 AW9:AW65516 AR9:AR65516 AO9:AO65516 AJ9:AJ65516 Q9:Q65516 AG9:AG65516 AB9:AB65516 I9:I65516 T9:T65516 Y9:Y65516 L9:L65516" xr:uid="{00000000-0002-0000-0500-000006000000}">
      <formula1>0</formula1>
      <formula2>10</formula2>
    </dataValidation>
    <dataValidation operator="lessThan" allowBlank="1" showInputMessage="1" showErrorMessage="1" sqref="O1:O2 AE1:AE2 AU1:AU2 AU9:AU65516 AE9:AE65516 O9:O65516" xr:uid="{00000000-0002-0000-0500-000007000000}"/>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9201"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79202"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79203"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79204"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9205"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79206"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79207"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79208"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79209"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9210"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79211"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79212"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79213"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79214"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79215"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79216"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79217"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79218"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79219"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79220"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
    <pageSetUpPr fitToPage="1"/>
  </sheetPr>
  <dimension ref="A1:CN19"/>
  <sheetViews>
    <sheetView workbookViewId="0">
      <pane xSplit="5" ySplit="8" topLeftCell="F9" activePane="bottomRight" state="frozen"/>
      <selection activeCell="C4" sqref="C4:E4"/>
      <selection pane="topRight" activeCell="C4" sqref="C4:E4"/>
      <selection pane="bottomLeft" activeCell="C4" sqref="C4:E4"/>
      <selection pane="bottomRight" activeCell="B15" sqref="B15"/>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96" hidden="1" customWidth="1"/>
    <col min="6" max="6" width="18.6640625" style="1" customWidth="1"/>
    <col min="7" max="7" width="3.6640625" style="62" customWidth="1"/>
    <col min="8" max="8" width="5.33203125" style="80" customWidth="1"/>
    <col min="9" max="9" width="4.109375" style="67" hidden="1" customWidth="1"/>
    <col min="10" max="10" width="3.6640625" style="87" customWidth="1"/>
    <col min="11" max="11" width="5.33203125" style="81" customWidth="1"/>
    <col min="12" max="12" width="4.109375" style="68" hidden="1" customWidth="1"/>
    <col min="13" max="14" width="3" style="62" customWidth="1"/>
    <col min="15" max="15" width="3.6640625" style="63" customWidth="1"/>
    <col min="16" max="16" width="5.33203125" style="82" customWidth="1"/>
    <col min="17" max="17" width="4.109375" style="70" hidden="1" customWidth="1"/>
    <col min="18" max="18" width="3.6640625" style="63" customWidth="1"/>
    <col min="19" max="19" width="5.33203125" style="82" customWidth="1"/>
    <col min="20" max="20" width="4.109375" style="70" hidden="1" customWidth="1"/>
    <col min="21" max="22" width="3" style="63" customWidth="1"/>
    <col min="23" max="23" width="3.6640625" style="62" customWidth="1"/>
    <col min="24" max="24" width="5.33203125" style="81" customWidth="1"/>
    <col min="25" max="25" width="4.109375" style="68" hidden="1" customWidth="1"/>
    <col min="26" max="26" width="3.6640625" style="62" customWidth="1"/>
    <col min="27" max="27" width="5.33203125" style="81" customWidth="1"/>
    <col min="28" max="28" width="4.109375" style="68" hidden="1" customWidth="1"/>
    <col min="29" max="30" width="3" style="62" customWidth="1"/>
    <col min="31" max="31" width="3.6640625" style="63" hidden="1" customWidth="1"/>
    <col min="32" max="32" width="5.33203125" style="82" hidden="1" customWidth="1"/>
    <col min="33" max="33" width="4.109375" style="70" hidden="1" customWidth="1"/>
    <col min="34" max="34" width="3.6640625" style="63" hidden="1" customWidth="1"/>
    <col min="35" max="35" width="5.33203125" style="82" hidden="1" customWidth="1"/>
    <col min="36" max="36" width="4.109375" style="70" hidden="1" customWidth="1"/>
    <col min="37" max="38" width="3" style="63" hidden="1" customWidth="1"/>
    <col min="39" max="39" width="3.6640625" style="62" hidden="1" customWidth="1"/>
    <col min="40" max="40" width="5.33203125" style="81" hidden="1" customWidth="1"/>
    <col min="41" max="41" width="4.109375" style="68" hidden="1" customWidth="1"/>
    <col min="42" max="42" width="3.6640625" style="62" hidden="1" customWidth="1"/>
    <col min="43" max="43" width="5.33203125" style="81" hidden="1" customWidth="1"/>
    <col min="44" max="44" width="4.109375" style="68" hidden="1" customWidth="1"/>
    <col min="45" max="46" width="3" style="62" hidden="1" customWidth="1"/>
    <col min="47" max="47" width="3.6640625" style="63" hidden="1" customWidth="1"/>
    <col min="48" max="48" width="5.33203125" style="82" hidden="1" customWidth="1"/>
    <col min="49" max="49" width="4.109375" style="70" hidden="1" customWidth="1"/>
    <col min="50" max="50" width="3.6640625" style="63" hidden="1" customWidth="1"/>
    <col min="51" max="51" width="5.33203125" style="82"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04" t="s">
        <v>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row>
    <row r="2" spans="1:92" ht="12.75" hidden="1" customHeight="1" x14ac:dyDescent="0.25">
      <c r="A2" s="9"/>
      <c r="B2" s="9"/>
      <c r="C2" s="9"/>
      <c r="D2" s="9"/>
      <c r="E2" s="99"/>
      <c r="F2" s="9"/>
      <c r="G2" s="84"/>
      <c r="H2" s="79"/>
      <c r="I2" s="65"/>
      <c r="J2" s="85"/>
      <c r="N2" s="62">
        <v>1</v>
      </c>
      <c r="O2" s="88"/>
      <c r="V2" s="63">
        <v>2</v>
      </c>
      <c r="W2" s="84"/>
      <c r="AD2" s="62">
        <v>3</v>
      </c>
      <c r="AE2" s="88"/>
      <c r="AL2" s="63">
        <v>4</v>
      </c>
      <c r="AM2" s="84"/>
      <c r="AT2" s="62">
        <v>5</v>
      </c>
      <c r="AU2" s="88"/>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07" t="s">
        <v>8</v>
      </c>
      <c r="B3" s="108"/>
      <c r="C3" s="109" t="str">
        <f>Instellingen!B3</f>
        <v>West Veluwe</v>
      </c>
      <c r="D3" s="110"/>
      <c r="E3" s="111"/>
      <c r="F3" s="107" t="s">
        <v>27</v>
      </c>
      <c r="G3" s="112"/>
      <c r="H3" s="112"/>
      <c r="I3" s="112"/>
      <c r="J3" s="112"/>
      <c r="K3" s="112"/>
      <c r="L3" s="112"/>
      <c r="M3" s="112"/>
      <c r="N3" s="108"/>
      <c r="O3" s="113"/>
      <c r="P3" s="114"/>
      <c r="Q3" s="114"/>
      <c r="R3" s="114"/>
      <c r="S3" s="114"/>
      <c r="T3" s="114"/>
      <c r="U3" s="114"/>
      <c r="V3" s="115"/>
      <c r="W3" s="116"/>
      <c r="X3" s="117"/>
      <c r="Y3" s="117"/>
      <c r="Z3" s="117"/>
      <c r="AA3" s="117"/>
      <c r="AB3" s="117"/>
      <c r="AC3" s="117"/>
      <c r="AD3" s="117"/>
      <c r="AE3" s="117"/>
      <c r="AF3" s="117"/>
      <c r="AG3" s="117"/>
      <c r="AH3" s="117"/>
      <c r="AI3" s="117"/>
      <c r="AJ3" s="117"/>
      <c r="AK3" s="117"/>
      <c r="AL3" s="118"/>
      <c r="AM3" s="91"/>
      <c r="AN3" s="91"/>
      <c r="AO3" s="91"/>
      <c r="AP3" s="91"/>
      <c r="AQ3" s="91"/>
      <c r="AR3" s="91"/>
      <c r="AS3" s="91"/>
      <c r="AT3" s="91"/>
      <c r="AU3" s="91"/>
      <c r="AV3" s="91"/>
      <c r="AW3" s="91"/>
      <c r="AX3" s="91"/>
      <c r="AY3" s="91"/>
      <c r="AZ3" s="91"/>
      <c r="BA3" s="91"/>
      <c r="BB3" s="91"/>
      <c r="BC3" s="107" t="s">
        <v>26</v>
      </c>
      <c r="BD3" s="112"/>
      <c r="BE3" s="112"/>
      <c r="BF3" s="108"/>
      <c r="BG3" s="20">
        <f>Instellingen!B6</f>
        <v>3</v>
      </c>
      <c r="BH3" s="125"/>
      <c r="BI3" s="126"/>
    </row>
    <row r="4" spans="1:92" x14ac:dyDescent="0.25">
      <c r="A4" s="107" t="s">
        <v>9</v>
      </c>
      <c r="B4" s="108"/>
      <c r="C4" s="131" t="s">
        <v>129</v>
      </c>
      <c r="D4" s="110"/>
      <c r="E4" s="111"/>
      <c r="F4" s="107" t="s">
        <v>33</v>
      </c>
      <c r="G4" s="112"/>
      <c r="H4" s="112"/>
      <c r="I4" s="112"/>
      <c r="J4" s="112"/>
      <c r="K4" s="112"/>
      <c r="L4" s="112"/>
      <c r="M4" s="112"/>
      <c r="N4" s="108"/>
      <c r="O4" s="109">
        <f>Instellingen!B7</f>
        <v>1</v>
      </c>
      <c r="P4" s="110"/>
      <c r="Q4" s="110"/>
      <c r="R4" s="110"/>
      <c r="S4" s="110"/>
      <c r="T4" s="110"/>
      <c r="U4" s="110"/>
      <c r="V4" s="111"/>
      <c r="W4" s="119"/>
      <c r="X4" s="120"/>
      <c r="Y4" s="120"/>
      <c r="Z4" s="120"/>
      <c r="AA4" s="120"/>
      <c r="AB4" s="120"/>
      <c r="AC4" s="120"/>
      <c r="AD4" s="120"/>
      <c r="AE4" s="120"/>
      <c r="AF4" s="120"/>
      <c r="AG4" s="120"/>
      <c r="AH4" s="120"/>
      <c r="AI4" s="120"/>
      <c r="AJ4" s="120"/>
      <c r="AK4" s="120"/>
      <c r="AL4" s="121"/>
      <c r="AM4" s="40"/>
      <c r="AN4" s="40"/>
      <c r="AO4" s="40"/>
      <c r="AP4" s="40"/>
      <c r="AQ4" s="40"/>
      <c r="AR4" s="40"/>
      <c r="AS4" s="40"/>
      <c r="AT4" s="40"/>
      <c r="AU4" s="40"/>
      <c r="AV4" s="40"/>
      <c r="AW4" s="40"/>
      <c r="AX4" s="40"/>
      <c r="AY4" s="40"/>
      <c r="AZ4" s="40"/>
      <c r="BA4" s="40"/>
      <c r="BB4" s="40"/>
      <c r="BC4" s="107"/>
      <c r="BD4" s="112"/>
      <c r="BE4" s="112"/>
      <c r="BF4" s="108"/>
      <c r="BG4" s="20"/>
      <c r="BH4" s="127"/>
      <c r="BI4" s="128"/>
    </row>
    <row r="5" spans="1:92" x14ac:dyDescent="0.25">
      <c r="A5" s="107" t="s">
        <v>10</v>
      </c>
      <c r="B5" s="108"/>
      <c r="C5" s="109"/>
      <c r="D5" s="110"/>
      <c r="E5" s="111"/>
      <c r="F5" s="107" t="s">
        <v>11</v>
      </c>
      <c r="G5" s="112"/>
      <c r="H5" s="112"/>
      <c r="I5" s="112"/>
      <c r="J5" s="112"/>
      <c r="K5" s="112"/>
      <c r="L5" s="112"/>
      <c r="M5" s="112"/>
      <c r="N5" s="108"/>
      <c r="O5" s="109">
        <f>Instellingen!B5</f>
        <v>99</v>
      </c>
      <c r="P5" s="110"/>
      <c r="Q5" s="110"/>
      <c r="R5" s="110"/>
      <c r="S5" s="110"/>
      <c r="T5" s="110"/>
      <c r="U5" s="110"/>
      <c r="V5" s="111"/>
      <c r="W5" s="122"/>
      <c r="X5" s="123"/>
      <c r="Y5" s="123"/>
      <c r="Z5" s="123"/>
      <c r="AA5" s="123"/>
      <c r="AB5" s="123"/>
      <c r="AC5" s="123"/>
      <c r="AD5" s="123"/>
      <c r="AE5" s="123"/>
      <c r="AF5" s="123"/>
      <c r="AG5" s="123"/>
      <c r="AH5" s="123"/>
      <c r="AI5" s="123"/>
      <c r="AJ5" s="123"/>
      <c r="AK5" s="123"/>
      <c r="AL5" s="124"/>
      <c r="AM5" s="92"/>
      <c r="AN5" s="92"/>
      <c r="AO5" s="92"/>
      <c r="AP5" s="92"/>
      <c r="AQ5" s="92"/>
      <c r="AR5" s="92"/>
      <c r="AS5" s="92"/>
      <c r="AT5" s="92"/>
      <c r="AU5" s="92"/>
      <c r="AV5" s="92"/>
      <c r="AW5" s="92"/>
      <c r="AX5" s="92"/>
      <c r="AY5" s="92"/>
      <c r="AZ5" s="92"/>
      <c r="BA5" s="92"/>
      <c r="BB5" s="92"/>
      <c r="BC5" s="132" t="s">
        <v>12</v>
      </c>
      <c r="BD5" s="133"/>
      <c r="BE5" s="133"/>
      <c r="BF5" s="134"/>
      <c r="BG5" s="8">
        <v>2</v>
      </c>
      <c r="BH5" s="127"/>
      <c r="BI5" s="128"/>
    </row>
    <row r="6" spans="1:92" ht="12.75" customHeight="1" x14ac:dyDescent="0.25">
      <c r="A6" s="135"/>
      <c r="B6" s="136"/>
      <c r="C6" s="136"/>
      <c r="D6" s="136"/>
      <c r="E6" s="137"/>
      <c r="F6" s="36" t="s">
        <v>13</v>
      </c>
      <c r="G6" s="140" t="str">
        <f>Instellingen!B40</f>
        <v xml:space="preserve">Putten </v>
      </c>
      <c r="H6" s="141"/>
      <c r="I6" s="141"/>
      <c r="J6" s="141"/>
      <c r="K6" s="141"/>
      <c r="L6" s="141"/>
      <c r="M6" s="141"/>
      <c r="N6" s="142"/>
      <c r="O6" s="143" t="str">
        <f>Instellingen!B41</f>
        <v>Nijkerkerveen</v>
      </c>
      <c r="P6" s="144"/>
      <c r="Q6" s="144"/>
      <c r="R6" s="144"/>
      <c r="S6" s="144"/>
      <c r="T6" s="144"/>
      <c r="U6" s="144"/>
      <c r="V6" s="145"/>
      <c r="W6" s="140" t="str">
        <f>Instellingen!B42</f>
        <v>Hoevelaken</v>
      </c>
      <c r="X6" s="141"/>
      <c r="Y6" s="141"/>
      <c r="Z6" s="141"/>
      <c r="AA6" s="141"/>
      <c r="AB6" s="141"/>
      <c r="AC6" s="141"/>
      <c r="AD6" s="142"/>
      <c r="AE6" s="143" t="str">
        <f>Instellingen!B43</f>
        <v xml:space="preserve"> </v>
      </c>
      <c r="AF6" s="144"/>
      <c r="AG6" s="144"/>
      <c r="AH6" s="144"/>
      <c r="AI6" s="144"/>
      <c r="AJ6" s="144"/>
      <c r="AK6" s="144"/>
      <c r="AL6" s="145"/>
      <c r="AM6" s="140" t="str">
        <f>Instellingen!B44</f>
        <v xml:space="preserve"> </v>
      </c>
      <c r="AN6" s="141"/>
      <c r="AO6" s="141"/>
      <c r="AP6" s="141"/>
      <c r="AQ6" s="141"/>
      <c r="AR6" s="141"/>
      <c r="AS6" s="141"/>
      <c r="AT6" s="142"/>
      <c r="AU6" s="143" t="str">
        <f>Instellingen!B45</f>
        <v xml:space="preserve"> </v>
      </c>
      <c r="AV6" s="144"/>
      <c r="AW6" s="144"/>
      <c r="AX6" s="144"/>
      <c r="AY6" s="144"/>
      <c r="AZ6" s="144"/>
      <c r="BA6" s="144"/>
      <c r="BB6" s="145"/>
      <c r="BC6" s="146" t="s">
        <v>32</v>
      </c>
      <c r="BD6" s="147"/>
      <c r="BE6" s="108"/>
      <c r="BF6" s="34"/>
      <c r="BG6" s="20"/>
      <c r="BH6" s="127"/>
      <c r="BI6" s="128"/>
    </row>
    <row r="7" spans="1:92" ht="12.75" customHeight="1" x14ac:dyDescent="0.25">
      <c r="A7" s="138"/>
      <c r="B7" s="138"/>
      <c r="C7" s="138"/>
      <c r="D7" s="138"/>
      <c r="E7" s="139"/>
      <c r="F7" s="36" t="s">
        <v>14</v>
      </c>
      <c r="G7" s="148" t="str">
        <f>Instellingen!C40</f>
        <v>3 Mei</v>
      </c>
      <c r="H7" s="149"/>
      <c r="I7" s="149"/>
      <c r="J7" s="149"/>
      <c r="K7" s="149"/>
      <c r="L7" s="149"/>
      <c r="M7" s="149"/>
      <c r="N7" s="150"/>
      <c r="O7" s="151" t="str">
        <f>Instellingen!C41</f>
        <v>17 Mei</v>
      </c>
      <c r="P7" s="152"/>
      <c r="Q7" s="152"/>
      <c r="R7" s="152"/>
      <c r="S7" s="152"/>
      <c r="T7" s="152"/>
      <c r="U7" s="152"/>
      <c r="V7" s="153"/>
      <c r="W7" s="148" t="str">
        <f>Instellingen!C42</f>
        <v xml:space="preserve">7 Juni </v>
      </c>
      <c r="X7" s="149"/>
      <c r="Y7" s="149"/>
      <c r="Z7" s="149"/>
      <c r="AA7" s="149"/>
      <c r="AB7" s="149"/>
      <c r="AC7" s="149"/>
      <c r="AD7" s="150"/>
      <c r="AE7" s="151" t="str">
        <f>Instellingen!C43</f>
        <v xml:space="preserve"> </v>
      </c>
      <c r="AF7" s="152"/>
      <c r="AG7" s="152"/>
      <c r="AH7" s="152"/>
      <c r="AI7" s="152"/>
      <c r="AJ7" s="152"/>
      <c r="AK7" s="152"/>
      <c r="AL7" s="153"/>
      <c r="AM7" s="148" t="str">
        <f>Instellingen!C44</f>
        <v xml:space="preserve"> </v>
      </c>
      <c r="AN7" s="159"/>
      <c r="AO7" s="159"/>
      <c r="AP7" s="159"/>
      <c r="AQ7" s="159"/>
      <c r="AR7" s="159"/>
      <c r="AS7" s="159"/>
      <c r="AT7" s="160"/>
      <c r="AU7" s="151" t="str">
        <f>Instellingen!C45</f>
        <v xml:space="preserve"> </v>
      </c>
      <c r="AV7" s="161"/>
      <c r="AW7" s="161"/>
      <c r="AX7" s="161"/>
      <c r="AY7" s="161"/>
      <c r="AZ7" s="161"/>
      <c r="BA7" s="161"/>
      <c r="BB7" s="162"/>
      <c r="BC7" s="37" t="s">
        <v>34</v>
      </c>
      <c r="BD7" s="10" t="s">
        <v>35</v>
      </c>
      <c r="BE7" s="5" t="s">
        <v>36</v>
      </c>
      <c r="BF7" s="3"/>
      <c r="BG7" s="3"/>
      <c r="BH7" s="129"/>
      <c r="BI7" s="130"/>
    </row>
    <row r="8" spans="1:92" ht="25.5" customHeight="1" x14ac:dyDescent="0.25">
      <c r="A8" s="2" t="s">
        <v>18</v>
      </c>
      <c r="B8" s="2" t="s">
        <v>6</v>
      </c>
      <c r="C8" s="2" t="s">
        <v>0</v>
      </c>
      <c r="D8" s="2" t="s">
        <v>1</v>
      </c>
      <c r="E8" s="97" t="s">
        <v>71</v>
      </c>
      <c r="F8" s="36" t="s">
        <v>3</v>
      </c>
      <c r="G8" s="7" t="s">
        <v>73</v>
      </c>
      <c r="H8" s="90" t="s">
        <v>98</v>
      </c>
      <c r="I8" s="66" t="s">
        <v>75</v>
      </c>
      <c r="J8" s="86" t="s">
        <v>76</v>
      </c>
      <c r="K8" s="83" t="s">
        <v>99</v>
      </c>
      <c r="L8" s="69" t="s">
        <v>78</v>
      </c>
      <c r="M8" s="2" t="s">
        <v>4</v>
      </c>
      <c r="N8" s="2" t="s">
        <v>15</v>
      </c>
      <c r="O8" s="89" t="s">
        <v>73</v>
      </c>
      <c r="P8" s="83" t="s">
        <v>98</v>
      </c>
      <c r="Q8" s="78" t="s">
        <v>75</v>
      </c>
      <c r="R8" s="71" t="s">
        <v>76</v>
      </c>
      <c r="S8" s="83" t="s">
        <v>99</v>
      </c>
      <c r="T8" s="78" t="s">
        <v>78</v>
      </c>
      <c r="U8" s="2" t="s">
        <v>4</v>
      </c>
      <c r="V8" s="2" t="s">
        <v>15</v>
      </c>
      <c r="W8" s="89" t="s">
        <v>73</v>
      </c>
      <c r="X8" s="83" t="s">
        <v>98</v>
      </c>
      <c r="Y8" s="78" t="s">
        <v>75</v>
      </c>
      <c r="Z8" s="71" t="s">
        <v>76</v>
      </c>
      <c r="AA8" s="83" t="s">
        <v>99</v>
      </c>
      <c r="AB8" s="78" t="s">
        <v>78</v>
      </c>
      <c r="AC8" s="2" t="s">
        <v>4</v>
      </c>
      <c r="AD8" s="2" t="s">
        <v>15</v>
      </c>
      <c r="AE8" s="89" t="s">
        <v>73</v>
      </c>
      <c r="AF8" s="83" t="s">
        <v>98</v>
      </c>
      <c r="AG8" s="78" t="s">
        <v>75</v>
      </c>
      <c r="AH8" s="71" t="s">
        <v>76</v>
      </c>
      <c r="AI8" s="83" t="s">
        <v>99</v>
      </c>
      <c r="AJ8" s="78" t="s">
        <v>78</v>
      </c>
      <c r="AK8" s="2" t="s">
        <v>4</v>
      </c>
      <c r="AL8" s="2" t="s">
        <v>15</v>
      </c>
      <c r="AM8" s="89" t="s">
        <v>73</v>
      </c>
      <c r="AN8" s="83" t="s">
        <v>98</v>
      </c>
      <c r="AO8" s="78" t="s">
        <v>75</v>
      </c>
      <c r="AP8" s="71" t="s">
        <v>76</v>
      </c>
      <c r="AQ8" s="83" t="s">
        <v>99</v>
      </c>
      <c r="AR8" s="78" t="s">
        <v>78</v>
      </c>
      <c r="AS8" s="2" t="s">
        <v>4</v>
      </c>
      <c r="AT8" s="2" t="s">
        <v>15</v>
      </c>
      <c r="AU8" s="89" t="s">
        <v>73</v>
      </c>
      <c r="AV8" s="83" t="s">
        <v>98</v>
      </c>
      <c r="AW8" s="78" t="s">
        <v>75</v>
      </c>
      <c r="AX8" s="71" t="s">
        <v>76</v>
      </c>
      <c r="AY8" s="83" t="s">
        <v>99</v>
      </c>
      <c r="AZ8" s="78" t="s">
        <v>78</v>
      </c>
      <c r="BA8" s="2" t="s">
        <v>4</v>
      </c>
      <c r="BB8" s="2" t="s">
        <v>15</v>
      </c>
      <c r="BC8" s="38" t="s">
        <v>22</v>
      </c>
      <c r="BD8" s="23" t="s">
        <v>22</v>
      </c>
      <c r="BE8" s="64" t="s">
        <v>22</v>
      </c>
      <c r="BF8" s="22" t="s">
        <v>16</v>
      </c>
      <c r="BG8" s="22" t="s">
        <v>17</v>
      </c>
      <c r="BH8" s="7" t="s">
        <v>69</v>
      </c>
      <c r="BI8" s="2" t="s">
        <v>5</v>
      </c>
      <c r="BK8" s="72" t="s">
        <v>86</v>
      </c>
      <c r="BL8" s="72" t="s">
        <v>79</v>
      </c>
      <c r="BM8" s="72" t="s">
        <v>87</v>
      </c>
      <c r="BN8" s="72" t="s">
        <v>80</v>
      </c>
      <c r="BO8" s="72" t="s">
        <v>97</v>
      </c>
      <c r="BP8" s="72" t="s">
        <v>88</v>
      </c>
      <c r="BQ8" s="72" t="s">
        <v>81</v>
      </c>
      <c r="BR8" s="72" t="s">
        <v>89</v>
      </c>
      <c r="BS8" s="72" t="s">
        <v>101</v>
      </c>
      <c r="BT8" s="73" t="s">
        <v>96</v>
      </c>
      <c r="BU8" s="72" t="s">
        <v>90</v>
      </c>
      <c r="BV8" s="72" t="s">
        <v>82</v>
      </c>
      <c r="BW8" s="72" t="s">
        <v>91</v>
      </c>
      <c r="BX8" s="72" t="s">
        <v>83</v>
      </c>
      <c r="BY8" s="73" t="s">
        <v>95</v>
      </c>
      <c r="BZ8" s="72" t="s">
        <v>92</v>
      </c>
      <c r="CA8" s="72" t="s">
        <v>84</v>
      </c>
      <c r="CB8" s="72" t="s">
        <v>93</v>
      </c>
      <c r="CC8" s="73" t="s">
        <v>85</v>
      </c>
      <c r="CD8" s="73" t="s">
        <v>94</v>
      </c>
      <c r="CE8" s="72" t="s">
        <v>106</v>
      </c>
      <c r="CF8" s="72" t="s">
        <v>107</v>
      </c>
      <c r="CG8" s="72" t="s">
        <v>108</v>
      </c>
      <c r="CH8" s="72" t="s">
        <v>109</v>
      </c>
      <c r="CI8" s="73" t="s">
        <v>116</v>
      </c>
      <c r="CJ8" s="72" t="s">
        <v>111</v>
      </c>
      <c r="CK8" s="72" t="s">
        <v>112</v>
      </c>
      <c r="CL8" s="72" t="s">
        <v>113</v>
      </c>
      <c r="CM8" s="73" t="s">
        <v>114</v>
      </c>
      <c r="CN8" s="73" t="s">
        <v>115</v>
      </c>
    </row>
    <row r="9" spans="1:92" x14ac:dyDescent="0.25">
      <c r="B9" s="1" t="s">
        <v>258</v>
      </c>
      <c r="C9" s="1" t="s">
        <v>303</v>
      </c>
      <c r="D9" s="1" t="s">
        <v>259</v>
      </c>
      <c r="E9" s="96" t="s">
        <v>299</v>
      </c>
      <c r="F9" s="1" t="s">
        <v>159</v>
      </c>
      <c r="G9" s="62">
        <v>8</v>
      </c>
      <c r="H9" s="80">
        <v>45.96</v>
      </c>
      <c r="J9" s="87">
        <v>4</v>
      </c>
      <c r="K9" s="81">
        <v>51.5</v>
      </c>
      <c r="M9" s="62">
        <v>6</v>
      </c>
      <c r="N9" s="62">
        <v>6</v>
      </c>
      <c r="O9" s="63">
        <v>0</v>
      </c>
      <c r="P9" s="82">
        <v>34.479999999999997</v>
      </c>
      <c r="R9" s="63">
        <v>0</v>
      </c>
      <c r="S9" s="82">
        <v>43.68</v>
      </c>
      <c r="U9" s="63">
        <v>1</v>
      </c>
      <c r="V9" s="63">
        <v>1</v>
      </c>
      <c r="BC9">
        <f t="shared" ref="BC9:BC19" si="0">N9+V9+AD9+AL9+AT9+BB9</f>
        <v>7</v>
      </c>
      <c r="BE9" s="24">
        <f t="shared" ref="BE9:BE19" si="1">BC9-BD9</f>
        <v>7</v>
      </c>
      <c r="BK9">
        <f t="shared" ref="BK9:BK19" si="2">IF(G9&gt;99,199,G9)</f>
        <v>8</v>
      </c>
      <c r="BL9">
        <f t="shared" ref="BL9:BL19" si="3">IF(H9&gt;99,0,H9)</f>
        <v>45.96</v>
      </c>
      <c r="BM9">
        <f t="shared" ref="BM9:BM19" si="4">IF(J9&gt;99,199,J9)</f>
        <v>4</v>
      </c>
      <c r="BN9">
        <f t="shared" ref="BN9:BN19" si="5">IF(K9&gt;99,0,K9)</f>
        <v>51.5</v>
      </c>
      <c r="BO9">
        <f t="shared" ref="BO9:BO19" si="6">BK9+BM9</f>
        <v>12</v>
      </c>
      <c r="BP9">
        <f t="shared" ref="BP9:BP19" si="7">IF(O9&gt;99,199,O9)</f>
        <v>0</v>
      </c>
      <c r="BQ9">
        <f t="shared" ref="BQ9:BQ19" si="8">IF(P9&gt;99,0,P9)</f>
        <v>34.479999999999997</v>
      </c>
      <c r="BR9">
        <f t="shared" ref="BR9:BR19" si="9">IF(R9&gt;99,199,R9)</f>
        <v>0</v>
      </c>
      <c r="BS9">
        <f t="shared" ref="BS9:BS19" si="10">IF(S9&gt;99,0,S9)</f>
        <v>43.68</v>
      </c>
      <c r="BT9">
        <f t="shared" ref="BT9:BT19" si="11">BP9+BR9</f>
        <v>0</v>
      </c>
      <c r="BU9">
        <f t="shared" ref="BU9:BU19" si="12">IF(W9&gt;99,199,W9)</f>
        <v>0</v>
      </c>
      <c r="BV9">
        <f t="shared" ref="BV9:BV19" si="13">IF(X9&gt;99,0,X9)</f>
        <v>0</v>
      </c>
      <c r="BW9">
        <f t="shared" ref="BW9:BW19" si="14">IF(Z9&gt;99,199,Z9)</f>
        <v>0</v>
      </c>
      <c r="BX9">
        <f t="shared" ref="BX9:BX19" si="15">IF(AA9&gt;99,0,AA9)</f>
        <v>0</v>
      </c>
      <c r="BY9">
        <f t="shared" ref="BY9:BY19" si="16">BU9+BW9</f>
        <v>0</v>
      </c>
      <c r="BZ9">
        <f t="shared" ref="BZ9:BZ19" si="17">IF(AE9&gt;99,199,AE9)</f>
        <v>0</v>
      </c>
      <c r="CA9">
        <f t="shared" ref="CA9:CA19" si="18">IF(AF9&gt;99,0,AF9)</f>
        <v>0</v>
      </c>
      <c r="CB9">
        <f t="shared" ref="CB9:CB19" si="19">IF(AH9&gt;99,199,AH9)</f>
        <v>0</v>
      </c>
      <c r="CC9">
        <f t="shared" ref="CC9:CC19" si="20">IF(AI9&gt;99,0,AI9)</f>
        <v>0</v>
      </c>
      <c r="CD9">
        <f t="shared" ref="CD9:CD19" si="21">BZ9+CB9</f>
        <v>0</v>
      </c>
      <c r="CE9">
        <f t="shared" ref="CE9:CE19" si="22">IF(AM9&gt;99,199,AM9)</f>
        <v>0</v>
      </c>
      <c r="CF9">
        <f t="shared" ref="CF9:CF19" si="23">IF(AN9&gt;99,0,AN9)</f>
        <v>0</v>
      </c>
      <c r="CG9">
        <f t="shared" ref="CG9:CG19" si="24">IF(AP9&gt;99,199,AP9)</f>
        <v>0</v>
      </c>
      <c r="CH9">
        <f t="shared" ref="CH9:CH19" si="25">IF(AQ9&gt;99,0,AQ9)</f>
        <v>0</v>
      </c>
      <c r="CI9">
        <f t="shared" ref="CI9:CI19" si="26">CE9+CG9</f>
        <v>0</v>
      </c>
      <c r="CJ9">
        <f t="shared" ref="CJ9:CJ19" si="27">IF(AU9&gt;99,199,AU9)</f>
        <v>0</v>
      </c>
      <c r="CK9">
        <f t="shared" ref="CK9:CK19" si="28">IF(AV9&gt;99,0,AV9)</f>
        <v>0</v>
      </c>
      <c r="CL9">
        <f t="shared" ref="CL9:CL19" si="29">IF(AX9&gt;99,199,AX9)</f>
        <v>0</v>
      </c>
      <c r="CM9">
        <f t="shared" ref="CM9:CM19" si="30">IF(AY9&gt;99,0,AY9)</f>
        <v>0</v>
      </c>
      <c r="CN9">
        <f t="shared" ref="CN9:CN19" si="31">CJ9+CL9</f>
        <v>0</v>
      </c>
    </row>
    <row r="10" spans="1:92" x14ac:dyDescent="0.25">
      <c r="B10" s="1" t="s">
        <v>248</v>
      </c>
      <c r="C10" s="1" t="s">
        <v>300</v>
      </c>
      <c r="D10" s="1" t="s">
        <v>249</v>
      </c>
      <c r="E10" s="96" t="s">
        <v>299</v>
      </c>
      <c r="F10" s="1" t="s">
        <v>226</v>
      </c>
      <c r="G10" s="62">
        <v>4</v>
      </c>
      <c r="H10" s="80">
        <v>47</v>
      </c>
      <c r="J10" s="87">
        <v>0</v>
      </c>
      <c r="K10" s="81">
        <v>44.26</v>
      </c>
      <c r="M10" s="62">
        <v>1</v>
      </c>
      <c r="N10" s="62">
        <v>1</v>
      </c>
      <c r="O10" s="63">
        <v>4</v>
      </c>
      <c r="P10" s="82">
        <v>35.479999999999997</v>
      </c>
      <c r="R10" s="63">
        <v>0</v>
      </c>
      <c r="S10" s="82">
        <v>42.2</v>
      </c>
      <c r="U10" s="63">
        <v>2</v>
      </c>
      <c r="V10" s="63">
        <v>2</v>
      </c>
      <c r="BC10">
        <f t="shared" si="0"/>
        <v>3</v>
      </c>
      <c r="BE10" s="24">
        <f t="shared" si="1"/>
        <v>3</v>
      </c>
      <c r="BK10">
        <f t="shared" si="2"/>
        <v>4</v>
      </c>
      <c r="BL10">
        <f t="shared" si="3"/>
        <v>47</v>
      </c>
      <c r="BM10">
        <f t="shared" si="4"/>
        <v>0</v>
      </c>
      <c r="BN10">
        <f t="shared" si="5"/>
        <v>44.26</v>
      </c>
      <c r="BO10">
        <f t="shared" si="6"/>
        <v>4</v>
      </c>
      <c r="BP10">
        <f t="shared" si="7"/>
        <v>4</v>
      </c>
      <c r="BQ10">
        <f t="shared" si="8"/>
        <v>35.479999999999997</v>
      </c>
      <c r="BR10">
        <f t="shared" si="9"/>
        <v>0</v>
      </c>
      <c r="BS10">
        <f t="shared" si="10"/>
        <v>42.2</v>
      </c>
      <c r="BT10">
        <f t="shared" si="11"/>
        <v>4</v>
      </c>
      <c r="BU10">
        <f t="shared" si="12"/>
        <v>0</v>
      </c>
      <c r="BV10">
        <f t="shared" si="13"/>
        <v>0</v>
      </c>
      <c r="BW10">
        <f t="shared" si="14"/>
        <v>0</v>
      </c>
      <c r="BX10">
        <f t="shared" si="15"/>
        <v>0</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B11" s="1" t="s">
        <v>250</v>
      </c>
      <c r="C11" s="1" t="s">
        <v>300</v>
      </c>
      <c r="D11" s="1" t="s">
        <v>251</v>
      </c>
      <c r="E11" s="96" t="s">
        <v>299</v>
      </c>
      <c r="F11" s="1" t="s">
        <v>226</v>
      </c>
      <c r="G11" s="62">
        <v>0</v>
      </c>
      <c r="H11" s="80">
        <v>45.92</v>
      </c>
      <c r="J11" s="87">
        <v>4</v>
      </c>
      <c r="K11" s="81">
        <v>45.27</v>
      </c>
      <c r="M11" s="62">
        <v>2</v>
      </c>
      <c r="N11" s="62">
        <v>2</v>
      </c>
      <c r="O11" s="63">
        <v>4</v>
      </c>
      <c r="P11" s="82">
        <v>34.159999999999997</v>
      </c>
      <c r="R11" s="63">
        <v>0</v>
      </c>
      <c r="S11" s="82">
        <v>43.52</v>
      </c>
      <c r="U11" s="63">
        <v>3</v>
      </c>
      <c r="V11" s="63">
        <v>3</v>
      </c>
      <c r="BC11">
        <f t="shared" si="0"/>
        <v>5</v>
      </c>
      <c r="BE11" s="24">
        <f t="shared" si="1"/>
        <v>5</v>
      </c>
      <c r="BK11">
        <f t="shared" si="2"/>
        <v>0</v>
      </c>
      <c r="BL11">
        <f t="shared" si="3"/>
        <v>45.92</v>
      </c>
      <c r="BM11">
        <f t="shared" si="4"/>
        <v>4</v>
      </c>
      <c r="BN11">
        <f t="shared" si="5"/>
        <v>45.27</v>
      </c>
      <c r="BO11">
        <f t="shared" si="6"/>
        <v>4</v>
      </c>
      <c r="BP11">
        <f t="shared" si="7"/>
        <v>4</v>
      </c>
      <c r="BQ11">
        <f t="shared" si="8"/>
        <v>34.159999999999997</v>
      </c>
      <c r="BR11">
        <f t="shared" si="9"/>
        <v>0</v>
      </c>
      <c r="BS11">
        <f t="shared" si="10"/>
        <v>43.52</v>
      </c>
      <c r="BT11">
        <f t="shared" si="11"/>
        <v>4</v>
      </c>
      <c r="BU11">
        <f t="shared" si="12"/>
        <v>0</v>
      </c>
      <c r="BV11">
        <f t="shared" si="13"/>
        <v>0</v>
      </c>
      <c r="BW11">
        <f t="shared" si="14"/>
        <v>0</v>
      </c>
      <c r="BX11">
        <f t="shared" si="15"/>
        <v>0</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B12" s="1" t="s">
        <v>252</v>
      </c>
      <c r="C12" s="1" t="s">
        <v>301</v>
      </c>
      <c r="D12" s="1" t="s">
        <v>253</v>
      </c>
      <c r="E12" s="96" t="s">
        <v>299</v>
      </c>
      <c r="F12" s="1" t="s">
        <v>153</v>
      </c>
      <c r="G12" s="62">
        <v>4</v>
      </c>
      <c r="H12" s="80">
        <v>49.14</v>
      </c>
      <c r="J12" s="87">
        <v>0</v>
      </c>
      <c r="K12" s="81">
        <v>52.41</v>
      </c>
      <c r="M12" s="62">
        <v>3</v>
      </c>
      <c r="N12" s="62">
        <v>3</v>
      </c>
      <c r="O12" s="63">
        <v>4</v>
      </c>
      <c r="P12" s="82">
        <v>33.99</v>
      </c>
      <c r="R12" s="63">
        <v>0</v>
      </c>
      <c r="S12" s="82">
        <v>44.31</v>
      </c>
      <c r="U12" s="63">
        <v>4</v>
      </c>
      <c r="V12" s="63">
        <v>4</v>
      </c>
      <c r="BC12">
        <f t="shared" si="0"/>
        <v>7</v>
      </c>
      <c r="BE12" s="24">
        <f t="shared" si="1"/>
        <v>7</v>
      </c>
      <c r="BK12">
        <f t="shared" si="2"/>
        <v>4</v>
      </c>
      <c r="BL12">
        <f t="shared" si="3"/>
        <v>49.14</v>
      </c>
      <c r="BM12">
        <f t="shared" si="4"/>
        <v>0</v>
      </c>
      <c r="BN12">
        <f t="shared" si="5"/>
        <v>52.41</v>
      </c>
      <c r="BO12">
        <f t="shared" si="6"/>
        <v>4</v>
      </c>
      <c r="BP12">
        <f t="shared" si="7"/>
        <v>4</v>
      </c>
      <c r="BQ12">
        <f t="shared" si="8"/>
        <v>33.99</v>
      </c>
      <c r="BR12">
        <f t="shared" si="9"/>
        <v>0</v>
      </c>
      <c r="BS12">
        <f t="shared" si="10"/>
        <v>44.31</v>
      </c>
      <c r="BT12">
        <f t="shared" si="11"/>
        <v>4</v>
      </c>
      <c r="BU12">
        <f t="shared" si="12"/>
        <v>0</v>
      </c>
      <c r="BV12">
        <f t="shared" si="13"/>
        <v>0</v>
      </c>
      <c r="BW12">
        <f t="shared" si="14"/>
        <v>0</v>
      </c>
      <c r="BX12">
        <f t="shared" si="15"/>
        <v>0</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B13" s="1" t="s">
        <v>506</v>
      </c>
      <c r="C13" s="101" t="s">
        <v>505</v>
      </c>
      <c r="D13" s="1" t="s">
        <v>507</v>
      </c>
      <c r="F13" s="101" t="s">
        <v>508</v>
      </c>
      <c r="O13" s="63">
        <v>4</v>
      </c>
      <c r="P13" s="82">
        <v>32.56</v>
      </c>
      <c r="R13" s="63">
        <v>0</v>
      </c>
      <c r="S13" s="82">
        <v>45.15</v>
      </c>
      <c r="U13" s="63">
        <v>5</v>
      </c>
      <c r="V13" s="63">
        <v>5</v>
      </c>
      <c r="BC13">
        <f t="shared" si="0"/>
        <v>5</v>
      </c>
      <c r="BE13" s="24">
        <f t="shared" si="1"/>
        <v>5</v>
      </c>
      <c r="BK13">
        <f t="shared" si="2"/>
        <v>0</v>
      </c>
      <c r="BL13">
        <f t="shared" si="3"/>
        <v>0</v>
      </c>
      <c r="BM13">
        <f t="shared" si="4"/>
        <v>0</v>
      </c>
      <c r="BN13">
        <f t="shared" si="5"/>
        <v>0</v>
      </c>
      <c r="BO13">
        <f t="shared" si="6"/>
        <v>0</v>
      </c>
      <c r="BP13">
        <f t="shared" si="7"/>
        <v>4</v>
      </c>
      <c r="BQ13">
        <f t="shared" si="8"/>
        <v>32.56</v>
      </c>
      <c r="BR13">
        <f t="shared" si="9"/>
        <v>0</v>
      </c>
      <c r="BS13">
        <f t="shared" si="10"/>
        <v>45.15</v>
      </c>
      <c r="BT13">
        <f t="shared" si="11"/>
        <v>4</v>
      </c>
      <c r="BU13">
        <f t="shared" si="12"/>
        <v>0</v>
      </c>
      <c r="BV13">
        <f t="shared" si="13"/>
        <v>0</v>
      </c>
      <c r="BW13">
        <f t="shared" si="14"/>
        <v>0</v>
      </c>
      <c r="BX13">
        <f t="shared" si="15"/>
        <v>0</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B14" s="1" t="s">
        <v>503</v>
      </c>
      <c r="C14" s="101" t="s">
        <v>509</v>
      </c>
      <c r="D14" s="101" t="s">
        <v>504</v>
      </c>
      <c r="F14" s="101" t="s">
        <v>448</v>
      </c>
      <c r="O14" s="63">
        <v>0</v>
      </c>
      <c r="P14" s="82">
        <v>33.85</v>
      </c>
      <c r="R14" s="63">
        <v>4</v>
      </c>
      <c r="S14" s="82">
        <v>45.4</v>
      </c>
      <c r="U14" s="63">
        <v>6</v>
      </c>
      <c r="V14" s="63">
        <v>6</v>
      </c>
      <c r="BC14">
        <f t="shared" si="0"/>
        <v>6</v>
      </c>
      <c r="BE14" s="24">
        <f t="shared" si="1"/>
        <v>6</v>
      </c>
      <c r="BK14">
        <f t="shared" si="2"/>
        <v>0</v>
      </c>
      <c r="BL14">
        <f t="shared" si="3"/>
        <v>0</v>
      </c>
      <c r="BM14">
        <f t="shared" si="4"/>
        <v>0</v>
      </c>
      <c r="BN14">
        <f t="shared" si="5"/>
        <v>0</v>
      </c>
      <c r="BO14">
        <f t="shared" si="6"/>
        <v>0</v>
      </c>
      <c r="BP14">
        <f t="shared" si="7"/>
        <v>0</v>
      </c>
      <c r="BQ14">
        <f t="shared" si="8"/>
        <v>33.85</v>
      </c>
      <c r="BR14">
        <f t="shared" si="9"/>
        <v>4</v>
      </c>
      <c r="BS14">
        <f t="shared" si="10"/>
        <v>45.4</v>
      </c>
      <c r="BT14">
        <f t="shared" si="11"/>
        <v>4</v>
      </c>
      <c r="BU14">
        <f t="shared" si="12"/>
        <v>0</v>
      </c>
      <c r="BV14">
        <f t="shared" si="13"/>
        <v>0</v>
      </c>
      <c r="BW14">
        <f t="shared" si="14"/>
        <v>0</v>
      </c>
      <c r="BX14">
        <f t="shared" si="15"/>
        <v>0</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B15" s="1" t="s">
        <v>512</v>
      </c>
      <c r="C15" s="101" t="s">
        <v>509</v>
      </c>
      <c r="D15" s="101" t="s">
        <v>510</v>
      </c>
      <c r="F15" s="101" t="s">
        <v>511</v>
      </c>
      <c r="O15" s="63">
        <v>4</v>
      </c>
      <c r="P15" s="82">
        <v>36.6</v>
      </c>
      <c r="R15" s="63">
        <v>1</v>
      </c>
      <c r="S15" s="82">
        <v>48.96</v>
      </c>
      <c r="U15" s="63">
        <v>7</v>
      </c>
      <c r="V15" s="63">
        <v>7</v>
      </c>
      <c r="BC15">
        <f t="shared" si="0"/>
        <v>7</v>
      </c>
      <c r="BE15" s="24">
        <f t="shared" si="1"/>
        <v>7</v>
      </c>
      <c r="BK15">
        <f t="shared" si="2"/>
        <v>0</v>
      </c>
      <c r="BL15">
        <f t="shared" si="3"/>
        <v>0</v>
      </c>
      <c r="BM15">
        <f t="shared" si="4"/>
        <v>0</v>
      </c>
      <c r="BN15">
        <f t="shared" si="5"/>
        <v>0</v>
      </c>
      <c r="BO15">
        <f t="shared" si="6"/>
        <v>0</v>
      </c>
      <c r="BP15">
        <f t="shared" si="7"/>
        <v>4</v>
      </c>
      <c r="BQ15">
        <f t="shared" si="8"/>
        <v>36.6</v>
      </c>
      <c r="BR15">
        <f t="shared" si="9"/>
        <v>1</v>
      </c>
      <c r="BS15">
        <f t="shared" si="10"/>
        <v>48.96</v>
      </c>
      <c r="BT15">
        <f t="shared" si="11"/>
        <v>5</v>
      </c>
      <c r="BU15">
        <f t="shared" si="12"/>
        <v>0</v>
      </c>
      <c r="BV15">
        <f t="shared" si="13"/>
        <v>0</v>
      </c>
      <c r="BW15">
        <f t="shared" si="14"/>
        <v>0</v>
      </c>
      <c r="BX15">
        <f t="shared" si="15"/>
        <v>0</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row r="16" spans="1:92" x14ac:dyDescent="0.25">
      <c r="B16" s="1" t="s">
        <v>237</v>
      </c>
      <c r="C16" s="1" t="s">
        <v>296</v>
      </c>
      <c r="D16" s="1" t="s">
        <v>238</v>
      </c>
      <c r="E16" s="96" t="s">
        <v>299</v>
      </c>
      <c r="F16" s="1" t="s">
        <v>164</v>
      </c>
      <c r="G16" s="62">
        <v>4</v>
      </c>
      <c r="H16" s="80">
        <v>46.18</v>
      </c>
      <c r="J16" s="87">
        <v>4</v>
      </c>
      <c r="K16" s="81">
        <v>45.52</v>
      </c>
      <c r="M16" s="62">
        <v>4</v>
      </c>
      <c r="N16" s="62">
        <v>4</v>
      </c>
      <c r="BC16">
        <f t="shared" si="0"/>
        <v>4</v>
      </c>
      <c r="BE16" s="24">
        <f t="shared" si="1"/>
        <v>4</v>
      </c>
      <c r="BK16">
        <f t="shared" si="2"/>
        <v>4</v>
      </c>
      <c r="BL16">
        <f t="shared" si="3"/>
        <v>46.18</v>
      </c>
      <c r="BM16">
        <f t="shared" si="4"/>
        <v>4</v>
      </c>
      <c r="BN16">
        <f t="shared" si="5"/>
        <v>45.52</v>
      </c>
      <c r="BO16">
        <f t="shared" si="6"/>
        <v>8</v>
      </c>
      <c r="BP16">
        <f t="shared" si="7"/>
        <v>0</v>
      </c>
      <c r="BQ16">
        <f t="shared" si="8"/>
        <v>0</v>
      </c>
      <c r="BR16">
        <f t="shared" si="9"/>
        <v>0</v>
      </c>
      <c r="BS16">
        <f t="shared" si="10"/>
        <v>0</v>
      </c>
      <c r="BT16">
        <f t="shared" si="11"/>
        <v>0</v>
      </c>
      <c r="BU16">
        <f t="shared" si="12"/>
        <v>0</v>
      </c>
      <c r="BV16">
        <f t="shared" si="13"/>
        <v>0</v>
      </c>
      <c r="BW16">
        <f t="shared" si="14"/>
        <v>0</v>
      </c>
      <c r="BX16">
        <f t="shared" si="15"/>
        <v>0</v>
      </c>
      <c r="BY16">
        <f t="shared" si="16"/>
        <v>0</v>
      </c>
      <c r="BZ16">
        <f t="shared" si="17"/>
        <v>0</v>
      </c>
      <c r="CA16">
        <f t="shared" si="18"/>
        <v>0</v>
      </c>
      <c r="CB16">
        <f t="shared" si="19"/>
        <v>0</v>
      </c>
      <c r="CC16">
        <f t="shared" si="20"/>
        <v>0</v>
      </c>
      <c r="CD16">
        <f t="shared" si="21"/>
        <v>0</v>
      </c>
      <c r="CE16">
        <f t="shared" si="22"/>
        <v>0</v>
      </c>
      <c r="CF16">
        <f t="shared" si="23"/>
        <v>0</v>
      </c>
      <c r="CG16">
        <f t="shared" si="24"/>
        <v>0</v>
      </c>
      <c r="CH16">
        <f t="shared" si="25"/>
        <v>0</v>
      </c>
      <c r="CI16">
        <f t="shared" si="26"/>
        <v>0</v>
      </c>
      <c r="CJ16">
        <f t="shared" si="27"/>
        <v>0</v>
      </c>
      <c r="CK16">
        <f t="shared" si="28"/>
        <v>0</v>
      </c>
      <c r="CL16">
        <f t="shared" si="29"/>
        <v>0</v>
      </c>
      <c r="CM16">
        <f t="shared" si="30"/>
        <v>0</v>
      </c>
      <c r="CN16">
        <f t="shared" si="31"/>
        <v>0</v>
      </c>
    </row>
    <row r="17" spans="2:92" x14ac:dyDescent="0.25">
      <c r="B17" s="1" t="s">
        <v>256</v>
      </c>
      <c r="C17" s="1" t="s">
        <v>292</v>
      </c>
      <c r="D17" s="1" t="s">
        <v>257</v>
      </c>
      <c r="E17" s="96" t="s">
        <v>299</v>
      </c>
      <c r="F17" s="1" t="s">
        <v>159</v>
      </c>
      <c r="G17" s="62">
        <v>0</v>
      </c>
      <c r="H17" s="80">
        <v>47.04</v>
      </c>
      <c r="J17" s="87">
        <v>8</v>
      </c>
      <c r="K17" s="81">
        <v>45.97</v>
      </c>
      <c r="M17" s="62">
        <v>5</v>
      </c>
      <c r="N17" s="62">
        <v>5</v>
      </c>
      <c r="BC17">
        <f t="shared" si="0"/>
        <v>5</v>
      </c>
      <c r="BE17" s="24">
        <f t="shared" si="1"/>
        <v>5</v>
      </c>
      <c r="BK17">
        <f t="shared" si="2"/>
        <v>0</v>
      </c>
      <c r="BL17">
        <f t="shared" si="3"/>
        <v>47.04</v>
      </c>
      <c r="BM17">
        <f t="shared" si="4"/>
        <v>8</v>
      </c>
      <c r="BN17">
        <f t="shared" si="5"/>
        <v>45.97</v>
      </c>
      <c r="BO17">
        <f t="shared" si="6"/>
        <v>8</v>
      </c>
      <c r="BP17">
        <f t="shared" si="7"/>
        <v>0</v>
      </c>
      <c r="BQ17">
        <f t="shared" si="8"/>
        <v>0</v>
      </c>
      <c r="BR17">
        <f t="shared" si="9"/>
        <v>0</v>
      </c>
      <c r="BS17">
        <f t="shared" si="10"/>
        <v>0</v>
      </c>
      <c r="BT17">
        <f t="shared" si="11"/>
        <v>0</v>
      </c>
      <c r="BU17">
        <f t="shared" si="12"/>
        <v>0</v>
      </c>
      <c r="BV17">
        <f t="shared" si="13"/>
        <v>0</v>
      </c>
      <c r="BW17">
        <f t="shared" si="14"/>
        <v>0</v>
      </c>
      <c r="BX17">
        <f t="shared" si="15"/>
        <v>0</v>
      </c>
      <c r="BY17">
        <f t="shared" si="16"/>
        <v>0</v>
      </c>
      <c r="BZ17">
        <f t="shared" si="17"/>
        <v>0</v>
      </c>
      <c r="CA17">
        <f t="shared" si="18"/>
        <v>0</v>
      </c>
      <c r="CB17">
        <f t="shared" si="19"/>
        <v>0</v>
      </c>
      <c r="CC17">
        <f t="shared" si="20"/>
        <v>0</v>
      </c>
      <c r="CD17">
        <f t="shared" si="21"/>
        <v>0</v>
      </c>
      <c r="CE17">
        <f t="shared" si="22"/>
        <v>0</v>
      </c>
      <c r="CF17">
        <f t="shared" si="23"/>
        <v>0</v>
      </c>
      <c r="CG17">
        <f t="shared" si="24"/>
        <v>0</v>
      </c>
      <c r="CH17">
        <f t="shared" si="25"/>
        <v>0</v>
      </c>
      <c r="CI17">
        <f t="shared" si="26"/>
        <v>0</v>
      </c>
      <c r="CJ17">
        <f t="shared" si="27"/>
        <v>0</v>
      </c>
      <c r="CK17">
        <f t="shared" si="28"/>
        <v>0</v>
      </c>
      <c r="CL17">
        <f t="shared" si="29"/>
        <v>0</v>
      </c>
      <c r="CM17">
        <f t="shared" si="30"/>
        <v>0</v>
      </c>
      <c r="CN17">
        <f t="shared" si="31"/>
        <v>0</v>
      </c>
    </row>
    <row r="18" spans="2:92" x14ac:dyDescent="0.25">
      <c r="B18" s="1" t="s">
        <v>260</v>
      </c>
      <c r="C18" s="1" t="s">
        <v>270</v>
      </c>
      <c r="D18" s="1" t="s">
        <v>261</v>
      </c>
      <c r="E18" s="96" t="s">
        <v>299</v>
      </c>
      <c r="F18" s="1" t="s">
        <v>167</v>
      </c>
      <c r="G18" s="62">
        <v>12</v>
      </c>
      <c r="H18" s="80">
        <v>48.53</v>
      </c>
      <c r="J18" s="87">
        <v>0</v>
      </c>
      <c r="K18" s="81">
        <v>57.17</v>
      </c>
      <c r="M18" s="62">
        <v>7</v>
      </c>
      <c r="N18" s="62">
        <v>7</v>
      </c>
      <c r="BC18">
        <f t="shared" si="0"/>
        <v>7</v>
      </c>
      <c r="BE18" s="24">
        <f t="shared" si="1"/>
        <v>7</v>
      </c>
      <c r="BK18">
        <f t="shared" si="2"/>
        <v>12</v>
      </c>
      <c r="BL18">
        <f t="shared" si="3"/>
        <v>48.53</v>
      </c>
      <c r="BM18">
        <f t="shared" si="4"/>
        <v>0</v>
      </c>
      <c r="BN18">
        <f t="shared" si="5"/>
        <v>57.17</v>
      </c>
      <c r="BO18">
        <f t="shared" si="6"/>
        <v>12</v>
      </c>
      <c r="BP18">
        <f t="shared" si="7"/>
        <v>0</v>
      </c>
      <c r="BQ18">
        <f t="shared" si="8"/>
        <v>0</v>
      </c>
      <c r="BR18">
        <f t="shared" si="9"/>
        <v>0</v>
      </c>
      <c r="BS18">
        <f t="shared" si="10"/>
        <v>0</v>
      </c>
      <c r="BT18">
        <f t="shared" si="11"/>
        <v>0</v>
      </c>
      <c r="BU18">
        <f t="shared" si="12"/>
        <v>0</v>
      </c>
      <c r="BV18">
        <f t="shared" si="13"/>
        <v>0</v>
      </c>
      <c r="BW18">
        <f t="shared" si="14"/>
        <v>0</v>
      </c>
      <c r="BX18">
        <f t="shared" si="15"/>
        <v>0</v>
      </c>
      <c r="BY18">
        <f t="shared" si="16"/>
        <v>0</v>
      </c>
      <c r="BZ18">
        <f t="shared" si="17"/>
        <v>0</v>
      </c>
      <c r="CA18">
        <f t="shared" si="18"/>
        <v>0</v>
      </c>
      <c r="CB18">
        <f t="shared" si="19"/>
        <v>0</v>
      </c>
      <c r="CC18">
        <f t="shared" si="20"/>
        <v>0</v>
      </c>
      <c r="CD18">
        <f t="shared" si="21"/>
        <v>0</v>
      </c>
      <c r="CE18">
        <f t="shared" si="22"/>
        <v>0</v>
      </c>
      <c r="CF18">
        <f t="shared" si="23"/>
        <v>0</v>
      </c>
      <c r="CG18">
        <f t="shared" si="24"/>
        <v>0</v>
      </c>
      <c r="CH18">
        <f t="shared" si="25"/>
        <v>0</v>
      </c>
      <c r="CI18">
        <f t="shared" si="26"/>
        <v>0</v>
      </c>
      <c r="CJ18">
        <f t="shared" si="27"/>
        <v>0</v>
      </c>
      <c r="CK18">
        <f t="shared" si="28"/>
        <v>0</v>
      </c>
      <c r="CL18">
        <f t="shared" si="29"/>
        <v>0</v>
      </c>
      <c r="CM18">
        <f t="shared" si="30"/>
        <v>0</v>
      </c>
      <c r="CN18">
        <f t="shared" si="31"/>
        <v>0</v>
      </c>
    </row>
    <row r="19" spans="2:92" x14ac:dyDescent="0.25">
      <c r="B19" s="1" t="s">
        <v>245</v>
      </c>
      <c r="C19" s="1" t="s">
        <v>298</v>
      </c>
      <c r="D19" s="1" t="s">
        <v>246</v>
      </c>
      <c r="E19" s="96" t="s">
        <v>299</v>
      </c>
      <c r="F19" s="1" t="s">
        <v>247</v>
      </c>
      <c r="N19" s="62">
        <v>99</v>
      </c>
      <c r="BC19">
        <f t="shared" si="0"/>
        <v>99</v>
      </c>
      <c r="BE19" s="24">
        <f t="shared" si="1"/>
        <v>99</v>
      </c>
      <c r="BH19" s="1" t="s">
        <v>304</v>
      </c>
      <c r="BI19" s="101" t="s">
        <v>305</v>
      </c>
      <c r="BK19">
        <f t="shared" si="2"/>
        <v>0</v>
      </c>
      <c r="BL19">
        <f t="shared" si="3"/>
        <v>0</v>
      </c>
      <c r="BM19">
        <f t="shared" si="4"/>
        <v>0</v>
      </c>
      <c r="BN19">
        <f t="shared" si="5"/>
        <v>0</v>
      </c>
      <c r="BO19">
        <f t="shared" si="6"/>
        <v>0</v>
      </c>
      <c r="BP19">
        <f t="shared" si="7"/>
        <v>0</v>
      </c>
      <c r="BQ19">
        <f t="shared" si="8"/>
        <v>0</v>
      </c>
      <c r="BR19">
        <f t="shared" si="9"/>
        <v>0</v>
      </c>
      <c r="BS19">
        <f t="shared" si="10"/>
        <v>0</v>
      </c>
      <c r="BT19">
        <f t="shared" si="11"/>
        <v>0</v>
      </c>
      <c r="BU19">
        <f t="shared" si="12"/>
        <v>0</v>
      </c>
      <c r="BV19">
        <f t="shared" si="13"/>
        <v>0</v>
      </c>
      <c r="BW19">
        <f t="shared" si="14"/>
        <v>0</v>
      </c>
      <c r="BX19">
        <f t="shared" si="15"/>
        <v>0</v>
      </c>
      <c r="BY19">
        <f t="shared" si="16"/>
        <v>0</v>
      </c>
      <c r="BZ19">
        <f t="shared" si="17"/>
        <v>0</v>
      </c>
      <c r="CA19">
        <f t="shared" si="18"/>
        <v>0</v>
      </c>
      <c r="CB19">
        <f t="shared" si="19"/>
        <v>0</v>
      </c>
      <c r="CC19">
        <f t="shared" si="20"/>
        <v>0</v>
      </c>
      <c r="CD19">
        <f t="shared" si="21"/>
        <v>0</v>
      </c>
      <c r="CE19">
        <f t="shared" si="22"/>
        <v>0</v>
      </c>
      <c r="CF19">
        <f t="shared" si="23"/>
        <v>0</v>
      </c>
      <c r="CG19">
        <f t="shared" si="24"/>
        <v>0</v>
      </c>
      <c r="CH19">
        <f t="shared" si="25"/>
        <v>0</v>
      </c>
      <c r="CI19">
        <f t="shared" si="26"/>
        <v>0</v>
      </c>
      <c r="CJ19">
        <f t="shared" si="27"/>
        <v>0</v>
      </c>
      <c r="CK19">
        <f t="shared" si="28"/>
        <v>0</v>
      </c>
      <c r="CL19">
        <f t="shared" si="29"/>
        <v>0</v>
      </c>
      <c r="CM19">
        <f t="shared" si="30"/>
        <v>0</v>
      </c>
      <c r="CN19">
        <f t="shared" si="31"/>
        <v>0</v>
      </c>
    </row>
  </sheetData>
  <sheetProtection sheet="1" objects="1" scenarios="1"/>
  <sortState xmlns:xlrd2="http://schemas.microsoft.com/office/spreadsheetml/2017/richdata2" ref="A9:XFD20">
    <sortCondition ref="V9"/>
  </sortState>
  <mergeCells count="32">
    <mergeCell ref="BC4:BF4"/>
    <mergeCell ref="W3:AL5"/>
    <mergeCell ref="BC3:BF3"/>
    <mergeCell ref="BC5:BF5"/>
    <mergeCell ref="BC6:BE6"/>
    <mergeCell ref="W7:AD7"/>
    <mergeCell ref="AE7:AL7"/>
    <mergeCell ref="AM7:AT7"/>
    <mergeCell ref="AU7:BB7"/>
    <mergeCell ref="W6:AD6"/>
    <mergeCell ref="AE6:AL6"/>
    <mergeCell ref="A1:BI1"/>
    <mergeCell ref="A3:B3"/>
    <mergeCell ref="C3:E3"/>
    <mergeCell ref="F3:N3"/>
    <mergeCell ref="O3:V3"/>
    <mergeCell ref="O4:V4"/>
    <mergeCell ref="BH3:BI7"/>
    <mergeCell ref="A4:B4"/>
    <mergeCell ref="O5:V5"/>
    <mergeCell ref="F4:N4"/>
    <mergeCell ref="C4:E4"/>
    <mergeCell ref="G7:N7"/>
    <mergeCell ref="A5:B5"/>
    <mergeCell ref="C5:E5"/>
    <mergeCell ref="F5:N5"/>
    <mergeCell ref="A6:E7"/>
    <mergeCell ref="G6:N6"/>
    <mergeCell ref="O6:V6"/>
    <mergeCell ref="O7:V7"/>
    <mergeCell ref="AM6:AT6"/>
    <mergeCell ref="AU6:BB6"/>
  </mergeCells>
  <dataValidations count="8">
    <dataValidation operator="lessThan" allowBlank="1" showInputMessage="1" showErrorMessage="1" sqref="O1:O2 AE1:AE2 AU1:AU2 AU9:AU65506 AE9:AE65506 O9:O65506" xr:uid="{00000000-0002-0000-0600-000000000000}"/>
    <dataValidation type="decimal" allowBlank="1" showInputMessage="1" showErrorMessage="1" sqref="L1:L2 I1:I2 T1:T2 Q1:Q2 AG1:AG2 AB1:AB2 Y1:Y2 AJ1:AJ2 AR1:AR2 AO1:AO2 AW1:AW2 AZ1:AZ2 AZ9:AZ65506 AW9:AW65506 AR9:AR65506 AO9:AO65506 AJ9:AJ65506 Q9:Q65506 AG9:AG65506 AB9:AB65506 I9:I65506 T9:T65506 Y9:Y65506 L9:L65506" xr:uid="{00000000-0002-0000-0600-000001000000}">
      <formula1>0</formula1>
      <formula2>10</formula2>
    </dataValidation>
    <dataValidation type="decimal" allowBlank="1" showInputMessage="1" showErrorMessage="1" sqref="H1:H2 K1:K2 P1:P2 S1:S2 X1:X2 AA1:AA2 AI1:AI2 AF1:AF2 AN1:AN2 AQ1:AQ2 AY1:AY2 AV1:AV2 AV9:AV65506 AY9:AY65506 AN9:AN65506 AQ9:AQ65506 AF9:AF65506 K9:K65506 S9:S65506 P9:P65506 X9:X65506 AA9:AA65506 H9:H65506 AI9:AI65506" xr:uid="{00000000-0002-0000-0600-000002000000}">
      <formula1>0</formula1>
      <formula2>999</formula2>
    </dataValidation>
    <dataValidation type="list" allowBlank="1" showInputMessage="1" showErrorMessage="1" sqref="BH1:BH2 BH9:BH65506" xr:uid="{00000000-0002-0000-0600-000003000000}">
      <formula1>"ja,nee"</formula1>
    </dataValidation>
    <dataValidation type="whole" operator="lessThan" allowBlank="1" showInputMessage="1" showErrorMessage="1" sqref="BG6" xr:uid="{00000000-0002-0000-0600-000004000000}">
      <formula1>340</formula1>
    </dataValidation>
    <dataValidation type="whole" operator="lessThan" allowBlank="1" showInputMessage="1" showErrorMessage="1" sqref="BG5" xr:uid="{00000000-0002-0000-0600-000005000000}">
      <formula1>9</formula1>
    </dataValidation>
    <dataValidation type="whole" allowBlank="1" showInputMessage="1" showErrorMessage="1" sqref="BG4" xr:uid="{00000000-0002-0000-0600-000006000000}">
      <formula1>1</formula1>
      <formula2>2</formula2>
    </dataValidation>
    <dataValidation type="whole" allowBlank="1" showInputMessage="1" showErrorMessage="1" sqref="BG3" xr:uid="{00000000-0002-0000-0600-000007000000}">
      <formula1>1</formula1>
      <formula2>4</formula2>
    </dataValidation>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540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45410"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45411"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45412"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45413"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45414"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45415"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45416"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45417"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45418"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45419"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45420"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45421"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45485" r:id="rId17" name="Button 77">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45486" r:id="rId18" name="Button 78">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45543" r:id="rId19" name="Button 135">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45544" r:id="rId20" name="Button 136">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45545" r:id="rId21" name="Button 137">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45546" r:id="rId22" name="Button 138">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45547" r:id="rId23" name="Button 139">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CN11"/>
  <sheetViews>
    <sheetView workbookViewId="0">
      <pane xSplit="5" ySplit="8" topLeftCell="F9" activePane="bottomRight" state="frozen"/>
      <selection activeCell="C4" sqref="C4:E4"/>
      <selection pane="topRight" activeCell="C4" sqref="C4:E4"/>
      <selection pane="bottomLeft" activeCell="C4" sqref="C4:E4"/>
      <selection pane="bottomRight" activeCell="B9" sqref="B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96" hidden="1" customWidth="1"/>
    <col min="6" max="6" width="18.6640625" style="1" customWidth="1"/>
    <col min="7" max="7" width="3.6640625" style="62" customWidth="1"/>
    <col min="8" max="8" width="5.33203125" style="80" customWidth="1"/>
    <col min="9" max="9" width="4.109375" style="67" hidden="1" customWidth="1"/>
    <col min="10" max="10" width="3.6640625" style="87" customWidth="1"/>
    <col min="11" max="11" width="5.33203125" style="81" customWidth="1"/>
    <col min="12" max="12" width="4.109375" style="68" hidden="1" customWidth="1"/>
    <col min="13" max="14" width="3" style="62" customWidth="1"/>
    <col min="15" max="15" width="3.6640625" style="63" customWidth="1"/>
    <col min="16" max="16" width="5.33203125" style="82" customWidth="1"/>
    <col min="17" max="17" width="4.109375" style="70" hidden="1" customWidth="1"/>
    <col min="18" max="18" width="3.6640625" style="63" customWidth="1"/>
    <col min="19" max="19" width="5.33203125" style="82" customWidth="1"/>
    <col min="20" max="20" width="4.109375" style="70" hidden="1" customWidth="1"/>
    <col min="21" max="22" width="3" style="63" customWidth="1"/>
    <col min="23" max="23" width="3.6640625" style="62" customWidth="1"/>
    <col min="24" max="24" width="5.33203125" style="81" customWidth="1"/>
    <col min="25" max="25" width="4.109375" style="68" hidden="1" customWidth="1"/>
    <col min="26" max="26" width="3.6640625" style="62" customWidth="1"/>
    <col min="27" max="27" width="5.33203125" style="81" customWidth="1"/>
    <col min="28" max="28" width="4.109375" style="68" hidden="1" customWidth="1"/>
    <col min="29" max="30" width="3" style="62" customWidth="1"/>
    <col min="31" max="31" width="3.6640625" style="63" hidden="1" customWidth="1"/>
    <col min="32" max="32" width="5.33203125" style="82" hidden="1" customWidth="1"/>
    <col min="33" max="33" width="4.109375" style="70" hidden="1" customWidth="1"/>
    <col min="34" max="34" width="3.6640625" style="63" hidden="1" customWidth="1"/>
    <col min="35" max="35" width="5.33203125" style="82" hidden="1" customWidth="1"/>
    <col min="36" max="36" width="4.109375" style="70" hidden="1" customWidth="1"/>
    <col min="37" max="38" width="3" style="63" hidden="1" customWidth="1"/>
    <col min="39" max="39" width="3.6640625" style="62" hidden="1" customWidth="1"/>
    <col min="40" max="40" width="5.33203125" style="81" hidden="1" customWidth="1"/>
    <col min="41" max="41" width="4.109375" style="68" hidden="1" customWidth="1"/>
    <col min="42" max="42" width="3.6640625" style="62" hidden="1" customWidth="1"/>
    <col min="43" max="43" width="5.33203125" style="81" hidden="1" customWidth="1"/>
    <col min="44" max="44" width="4.109375" style="68" hidden="1" customWidth="1"/>
    <col min="45" max="46" width="3" style="62" hidden="1" customWidth="1"/>
    <col min="47" max="47" width="3.6640625" style="63" hidden="1" customWidth="1"/>
    <col min="48" max="48" width="5.33203125" style="82" hidden="1" customWidth="1"/>
    <col min="49" max="49" width="4.109375" style="70" hidden="1" customWidth="1"/>
    <col min="50" max="50" width="3.6640625" style="63" hidden="1" customWidth="1"/>
    <col min="51" max="51" width="5.33203125" style="82"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04" t="s">
        <v>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row>
    <row r="2" spans="1:92" ht="12.75" hidden="1" customHeight="1" x14ac:dyDescent="0.25">
      <c r="A2" s="9"/>
      <c r="B2" s="9"/>
      <c r="C2" s="9"/>
      <c r="D2" s="9"/>
      <c r="E2" s="99"/>
      <c r="F2" s="9"/>
      <c r="G2" s="84"/>
      <c r="H2" s="79"/>
      <c r="I2" s="65"/>
      <c r="J2" s="85"/>
      <c r="N2" s="62">
        <v>1</v>
      </c>
      <c r="O2" s="88"/>
      <c r="V2" s="63">
        <v>2</v>
      </c>
      <c r="W2" s="84"/>
      <c r="AD2" s="62">
        <v>3</v>
      </c>
      <c r="AE2" s="88"/>
      <c r="AL2" s="63">
        <v>4</v>
      </c>
      <c r="AM2" s="84"/>
      <c r="AT2" s="62">
        <v>5</v>
      </c>
      <c r="AU2" s="88"/>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07" t="s">
        <v>8</v>
      </c>
      <c r="B3" s="108"/>
      <c r="C3" s="109" t="str">
        <f>Instellingen!B3</f>
        <v>West Veluwe</v>
      </c>
      <c r="D3" s="110"/>
      <c r="E3" s="111"/>
      <c r="F3" s="107" t="s">
        <v>27</v>
      </c>
      <c r="G3" s="112"/>
      <c r="H3" s="112"/>
      <c r="I3" s="112"/>
      <c r="J3" s="112"/>
      <c r="K3" s="112"/>
      <c r="L3" s="112"/>
      <c r="M3" s="112"/>
      <c r="N3" s="108"/>
      <c r="O3" s="113"/>
      <c r="P3" s="114"/>
      <c r="Q3" s="114"/>
      <c r="R3" s="114"/>
      <c r="S3" s="114"/>
      <c r="T3" s="114"/>
      <c r="U3" s="114"/>
      <c r="V3" s="115"/>
      <c r="W3" s="116"/>
      <c r="X3" s="117"/>
      <c r="Y3" s="117"/>
      <c r="Z3" s="117"/>
      <c r="AA3" s="117"/>
      <c r="AB3" s="117"/>
      <c r="AC3" s="117"/>
      <c r="AD3" s="117"/>
      <c r="AE3" s="117"/>
      <c r="AF3" s="117"/>
      <c r="AG3" s="117"/>
      <c r="AH3" s="117"/>
      <c r="AI3" s="117"/>
      <c r="AJ3" s="117"/>
      <c r="AK3" s="117"/>
      <c r="AL3" s="118"/>
      <c r="AM3" s="91"/>
      <c r="AN3" s="91"/>
      <c r="AO3" s="91"/>
      <c r="AP3" s="91"/>
      <c r="AQ3" s="91"/>
      <c r="AR3" s="91"/>
      <c r="AS3" s="91"/>
      <c r="AT3" s="91"/>
      <c r="AU3" s="91"/>
      <c r="AV3" s="91"/>
      <c r="AW3" s="91"/>
      <c r="AX3" s="91"/>
      <c r="AY3" s="91"/>
      <c r="AZ3" s="91"/>
      <c r="BA3" s="91"/>
      <c r="BB3" s="91"/>
      <c r="BC3" s="107" t="s">
        <v>26</v>
      </c>
      <c r="BD3" s="112"/>
      <c r="BE3" s="112"/>
      <c r="BF3" s="108"/>
      <c r="BG3" s="20">
        <f>Instellingen!B6</f>
        <v>3</v>
      </c>
      <c r="BH3" s="125"/>
      <c r="BI3" s="126"/>
    </row>
    <row r="4" spans="1:92" x14ac:dyDescent="0.25">
      <c r="A4" s="107" t="s">
        <v>9</v>
      </c>
      <c r="B4" s="108"/>
      <c r="C4" s="131" t="s">
        <v>130</v>
      </c>
      <c r="D4" s="110"/>
      <c r="E4" s="111"/>
      <c r="F4" s="107" t="s">
        <v>33</v>
      </c>
      <c r="G4" s="112"/>
      <c r="H4" s="112"/>
      <c r="I4" s="112"/>
      <c r="J4" s="112"/>
      <c r="K4" s="112"/>
      <c r="L4" s="112"/>
      <c r="M4" s="112"/>
      <c r="N4" s="108"/>
      <c r="O4" s="109">
        <f>Instellingen!B7</f>
        <v>1</v>
      </c>
      <c r="P4" s="110"/>
      <c r="Q4" s="110"/>
      <c r="R4" s="110"/>
      <c r="S4" s="110"/>
      <c r="T4" s="110"/>
      <c r="U4" s="110"/>
      <c r="V4" s="111"/>
      <c r="W4" s="119"/>
      <c r="X4" s="120"/>
      <c r="Y4" s="120"/>
      <c r="Z4" s="120"/>
      <c r="AA4" s="120"/>
      <c r="AB4" s="120"/>
      <c r="AC4" s="120"/>
      <c r="AD4" s="120"/>
      <c r="AE4" s="120"/>
      <c r="AF4" s="120"/>
      <c r="AG4" s="120"/>
      <c r="AH4" s="120"/>
      <c r="AI4" s="120"/>
      <c r="AJ4" s="120"/>
      <c r="AK4" s="120"/>
      <c r="AL4" s="121"/>
      <c r="AM4" s="40"/>
      <c r="AN4" s="40"/>
      <c r="AO4" s="40"/>
      <c r="AP4" s="40"/>
      <c r="AQ4" s="40"/>
      <c r="AR4" s="40"/>
      <c r="AS4" s="40"/>
      <c r="AT4" s="40"/>
      <c r="AU4" s="40"/>
      <c r="AV4" s="40"/>
      <c r="AW4" s="40"/>
      <c r="AX4" s="40"/>
      <c r="AY4" s="40"/>
      <c r="AZ4" s="40"/>
      <c r="BA4" s="40"/>
      <c r="BB4" s="40"/>
      <c r="BC4" s="107"/>
      <c r="BD4" s="112"/>
      <c r="BE4" s="112"/>
      <c r="BF4" s="108"/>
      <c r="BG4" s="20"/>
      <c r="BH4" s="127"/>
      <c r="BI4" s="128"/>
    </row>
    <row r="5" spans="1:92" x14ac:dyDescent="0.25">
      <c r="A5" s="107" t="s">
        <v>10</v>
      </c>
      <c r="B5" s="108"/>
      <c r="C5" s="109"/>
      <c r="D5" s="110"/>
      <c r="E5" s="111"/>
      <c r="F5" s="107" t="s">
        <v>11</v>
      </c>
      <c r="G5" s="112"/>
      <c r="H5" s="112"/>
      <c r="I5" s="112"/>
      <c r="J5" s="112"/>
      <c r="K5" s="112"/>
      <c r="L5" s="112"/>
      <c r="M5" s="112"/>
      <c r="N5" s="108"/>
      <c r="O5" s="109">
        <f>Instellingen!B5</f>
        <v>99</v>
      </c>
      <c r="P5" s="110"/>
      <c r="Q5" s="110"/>
      <c r="R5" s="110"/>
      <c r="S5" s="110"/>
      <c r="T5" s="110"/>
      <c r="U5" s="110"/>
      <c r="V5" s="111"/>
      <c r="W5" s="122"/>
      <c r="X5" s="123"/>
      <c r="Y5" s="123"/>
      <c r="Z5" s="123"/>
      <c r="AA5" s="123"/>
      <c r="AB5" s="123"/>
      <c r="AC5" s="123"/>
      <c r="AD5" s="123"/>
      <c r="AE5" s="123"/>
      <c r="AF5" s="123"/>
      <c r="AG5" s="123"/>
      <c r="AH5" s="123"/>
      <c r="AI5" s="123"/>
      <c r="AJ5" s="123"/>
      <c r="AK5" s="123"/>
      <c r="AL5" s="124"/>
      <c r="AM5" s="92"/>
      <c r="AN5" s="92"/>
      <c r="AO5" s="92"/>
      <c r="AP5" s="92"/>
      <c r="AQ5" s="92"/>
      <c r="AR5" s="92"/>
      <c r="AS5" s="92"/>
      <c r="AT5" s="92"/>
      <c r="AU5" s="92"/>
      <c r="AV5" s="92"/>
      <c r="AW5" s="92"/>
      <c r="AX5" s="92"/>
      <c r="AY5" s="92"/>
      <c r="AZ5" s="92"/>
      <c r="BA5" s="92"/>
      <c r="BB5" s="92"/>
      <c r="BC5" s="132" t="s">
        <v>12</v>
      </c>
      <c r="BD5" s="133"/>
      <c r="BE5" s="133"/>
      <c r="BF5" s="134"/>
      <c r="BG5" s="8">
        <v>2</v>
      </c>
      <c r="BH5" s="127"/>
      <c r="BI5" s="128"/>
    </row>
    <row r="6" spans="1:92" ht="12.75" customHeight="1" x14ac:dyDescent="0.25">
      <c r="A6" s="135"/>
      <c r="B6" s="136"/>
      <c r="C6" s="136"/>
      <c r="D6" s="136"/>
      <c r="E6" s="137"/>
      <c r="F6" s="36" t="s">
        <v>13</v>
      </c>
      <c r="G6" s="140" t="str">
        <f>Instellingen!B40</f>
        <v xml:space="preserve">Putten </v>
      </c>
      <c r="H6" s="141"/>
      <c r="I6" s="141"/>
      <c r="J6" s="141"/>
      <c r="K6" s="141"/>
      <c r="L6" s="141"/>
      <c r="M6" s="141"/>
      <c r="N6" s="142"/>
      <c r="O6" s="143" t="str">
        <f>Instellingen!B41</f>
        <v>Nijkerkerveen</v>
      </c>
      <c r="P6" s="144"/>
      <c r="Q6" s="144"/>
      <c r="R6" s="144"/>
      <c r="S6" s="144"/>
      <c r="T6" s="144"/>
      <c r="U6" s="144"/>
      <c r="V6" s="145"/>
      <c r="W6" s="140" t="str">
        <f>Instellingen!B42</f>
        <v>Hoevelaken</v>
      </c>
      <c r="X6" s="141"/>
      <c r="Y6" s="141"/>
      <c r="Z6" s="141"/>
      <c r="AA6" s="141"/>
      <c r="AB6" s="141"/>
      <c r="AC6" s="141"/>
      <c r="AD6" s="142"/>
      <c r="AE6" s="143" t="str">
        <f>Instellingen!B43</f>
        <v xml:space="preserve"> </v>
      </c>
      <c r="AF6" s="144"/>
      <c r="AG6" s="144"/>
      <c r="AH6" s="144"/>
      <c r="AI6" s="144"/>
      <c r="AJ6" s="144"/>
      <c r="AK6" s="144"/>
      <c r="AL6" s="145"/>
      <c r="AM6" s="140" t="str">
        <f>Instellingen!B44</f>
        <v xml:space="preserve"> </v>
      </c>
      <c r="AN6" s="141"/>
      <c r="AO6" s="141"/>
      <c r="AP6" s="141"/>
      <c r="AQ6" s="141"/>
      <c r="AR6" s="141"/>
      <c r="AS6" s="141"/>
      <c r="AT6" s="142"/>
      <c r="AU6" s="143" t="str">
        <f>Instellingen!B45</f>
        <v xml:space="preserve"> </v>
      </c>
      <c r="AV6" s="144"/>
      <c r="AW6" s="144"/>
      <c r="AX6" s="144"/>
      <c r="AY6" s="144"/>
      <c r="AZ6" s="144"/>
      <c r="BA6" s="144"/>
      <c r="BB6" s="145"/>
      <c r="BC6" s="146" t="s">
        <v>32</v>
      </c>
      <c r="BD6" s="147"/>
      <c r="BE6" s="108"/>
      <c r="BF6" s="34"/>
      <c r="BG6" s="20"/>
      <c r="BH6" s="127"/>
      <c r="BI6" s="128"/>
    </row>
    <row r="7" spans="1:92" ht="12.75" customHeight="1" x14ac:dyDescent="0.25">
      <c r="A7" s="138"/>
      <c r="B7" s="138"/>
      <c r="C7" s="138"/>
      <c r="D7" s="138"/>
      <c r="E7" s="139"/>
      <c r="F7" s="36" t="s">
        <v>14</v>
      </c>
      <c r="G7" s="148" t="str">
        <f>Instellingen!C40</f>
        <v>3 Mei</v>
      </c>
      <c r="H7" s="149"/>
      <c r="I7" s="149"/>
      <c r="J7" s="149"/>
      <c r="K7" s="149"/>
      <c r="L7" s="149"/>
      <c r="M7" s="149"/>
      <c r="N7" s="150"/>
      <c r="O7" s="151" t="str">
        <f>Instellingen!C41</f>
        <v>17 Mei</v>
      </c>
      <c r="P7" s="152"/>
      <c r="Q7" s="152"/>
      <c r="R7" s="152"/>
      <c r="S7" s="152"/>
      <c r="T7" s="152"/>
      <c r="U7" s="152"/>
      <c r="V7" s="153"/>
      <c r="W7" s="148" t="str">
        <f>Instellingen!C42</f>
        <v xml:space="preserve">7 Juni </v>
      </c>
      <c r="X7" s="149"/>
      <c r="Y7" s="149"/>
      <c r="Z7" s="149"/>
      <c r="AA7" s="149"/>
      <c r="AB7" s="149"/>
      <c r="AC7" s="149"/>
      <c r="AD7" s="150"/>
      <c r="AE7" s="151" t="str">
        <f>Instellingen!C43</f>
        <v xml:space="preserve"> </v>
      </c>
      <c r="AF7" s="152"/>
      <c r="AG7" s="152"/>
      <c r="AH7" s="152"/>
      <c r="AI7" s="152"/>
      <c r="AJ7" s="152"/>
      <c r="AK7" s="152"/>
      <c r="AL7" s="153"/>
      <c r="AM7" s="148" t="str">
        <f>Instellingen!C44</f>
        <v xml:space="preserve"> </v>
      </c>
      <c r="AN7" s="159"/>
      <c r="AO7" s="159"/>
      <c r="AP7" s="159"/>
      <c r="AQ7" s="159"/>
      <c r="AR7" s="159"/>
      <c r="AS7" s="159"/>
      <c r="AT7" s="160"/>
      <c r="AU7" s="151" t="str">
        <f>Instellingen!C45</f>
        <v xml:space="preserve"> </v>
      </c>
      <c r="AV7" s="161"/>
      <c r="AW7" s="161"/>
      <c r="AX7" s="161"/>
      <c r="AY7" s="161"/>
      <c r="AZ7" s="161"/>
      <c r="BA7" s="161"/>
      <c r="BB7" s="162"/>
      <c r="BC7" s="37" t="s">
        <v>34</v>
      </c>
      <c r="BD7" s="10" t="s">
        <v>35</v>
      </c>
      <c r="BE7" s="5" t="s">
        <v>36</v>
      </c>
      <c r="BF7" s="3"/>
      <c r="BG7" s="3"/>
      <c r="BH7" s="129"/>
      <c r="BI7" s="130"/>
    </row>
    <row r="8" spans="1:92" ht="25.5" customHeight="1" x14ac:dyDescent="0.25">
      <c r="A8" s="2" t="s">
        <v>18</v>
      </c>
      <c r="B8" s="2" t="s">
        <v>6</v>
      </c>
      <c r="C8" s="2" t="s">
        <v>0</v>
      </c>
      <c r="D8" s="2" t="s">
        <v>1</v>
      </c>
      <c r="E8" s="97" t="s">
        <v>71</v>
      </c>
      <c r="F8" s="36" t="s">
        <v>3</v>
      </c>
      <c r="G8" s="7" t="s">
        <v>73</v>
      </c>
      <c r="H8" s="90" t="s">
        <v>98</v>
      </c>
      <c r="I8" s="66" t="s">
        <v>75</v>
      </c>
      <c r="J8" s="86" t="s">
        <v>76</v>
      </c>
      <c r="K8" s="83" t="s">
        <v>99</v>
      </c>
      <c r="L8" s="69" t="s">
        <v>78</v>
      </c>
      <c r="M8" s="2" t="s">
        <v>4</v>
      </c>
      <c r="N8" s="2" t="s">
        <v>15</v>
      </c>
      <c r="O8" s="89" t="s">
        <v>73</v>
      </c>
      <c r="P8" s="83" t="s">
        <v>98</v>
      </c>
      <c r="Q8" s="78" t="s">
        <v>75</v>
      </c>
      <c r="R8" s="71" t="s">
        <v>76</v>
      </c>
      <c r="S8" s="83" t="s">
        <v>99</v>
      </c>
      <c r="T8" s="78" t="s">
        <v>78</v>
      </c>
      <c r="U8" s="2" t="s">
        <v>4</v>
      </c>
      <c r="V8" s="2" t="s">
        <v>15</v>
      </c>
      <c r="W8" s="89" t="s">
        <v>73</v>
      </c>
      <c r="X8" s="83" t="s">
        <v>98</v>
      </c>
      <c r="Y8" s="78" t="s">
        <v>75</v>
      </c>
      <c r="Z8" s="71" t="s">
        <v>76</v>
      </c>
      <c r="AA8" s="83" t="s">
        <v>99</v>
      </c>
      <c r="AB8" s="78" t="s">
        <v>78</v>
      </c>
      <c r="AC8" s="2" t="s">
        <v>4</v>
      </c>
      <c r="AD8" s="2" t="s">
        <v>15</v>
      </c>
      <c r="AE8" s="89" t="s">
        <v>73</v>
      </c>
      <c r="AF8" s="83" t="s">
        <v>98</v>
      </c>
      <c r="AG8" s="78" t="s">
        <v>75</v>
      </c>
      <c r="AH8" s="71" t="s">
        <v>76</v>
      </c>
      <c r="AI8" s="83" t="s">
        <v>99</v>
      </c>
      <c r="AJ8" s="78" t="s">
        <v>78</v>
      </c>
      <c r="AK8" s="2" t="s">
        <v>4</v>
      </c>
      <c r="AL8" s="2" t="s">
        <v>15</v>
      </c>
      <c r="AM8" s="89" t="s">
        <v>73</v>
      </c>
      <c r="AN8" s="83" t="s">
        <v>98</v>
      </c>
      <c r="AO8" s="78" t="s">
        <v>75</v>
      </c>
      <c r="AP8" s="71" t="s">
        <v>76</v>
      </c>
      <c r="AQ8" s="83" t="s">
        <v>99</v>
      </c>
      <c r="AR8" s="78" t="s">
        <v>78</v>
      </c>
      <c r="AS8" s="2" t="s">
        <v>4</v>
      </c>
      <c r="AT8" s="2" t="s">
        <v>15</v>
      </c>
      <c r="AU8" s="89" t="s">
        <v>73</v>
      </c>
      <c r="AV8" s="83" t="s">
        <v>98</v>
      </c>
      <c r="AW8" s="78" t="s">
        <v>75</v>
      </c>
      <c r="AX8" s="71" t="s">
        <v>76</v>
      </c>
      <c r="AY8" s="83" t="s">
        <v>99</v>
      </c>
      <c r="AZ8" s="78" t="s">
        <v>78</v>
      </c>
      <c r="BA8" s="2" t="s">
        <v>4</v>
      </c>
      <c r="BB8" s="2" t="s">
        <v>15</v>
      </c>
      <c r="BC8" s="38" t="s">
        <v>22</v>
      </c>
      <c r="BD8" s="23" t="s">
        <v>22</v>
      </c>
      <c r="BE8" s="64" t="s">
        <v>22</v>
      </c>
      <c r="BF8" s="22" t="s">
        <v>16</v>
      </c>
      <c r="BG8" s="22" t="s">
        <v>17</v>
      </c>
      <c r="BH8" s="7" t="s">
        <v>69</v>
      </c>
      <c r="BI8" s="2" t="s">
        <v>5</v>
      </c>
      <c r="BK8" s="72" t="s">
        <v>86</v>
      </c>
      <c r="BL8" s="72" t="s">
        <v>79</v>
      </c>
      <c r="BM8" s="72" t="s">
        <v>87</v>
      </c>
      <c r="BN8" s="72" t="s">
        <v>80</v>
      </c>
      <c r="BO8" s="72" t="s">
        <v>97</v>
      </c>
      <c r="BP8" s="72" t="s">
        <v>88</v>
      </c>
      <c r="BQ8" s="72" t="s">
        <v>81</v>
      </c>
      <c r="BR8" s="72" t="s">
        <v>89</v>
      </c>
      <c r="BS8" s="72" t="s">
        <v>101</v>
      </c>
      <c r="BT8" s="73" t="s">
        <v>96</v>
      </c>
      <c r="BU8" s="72" t="s">
        <v>90</v>
      </c>
      <c r="BV8" s="72" t="s">
        <v>82</v>
      </c>
      <c r="BW8" s="72" t="s">
        <v>91</v>
      </c>
      <c r="BX8" s="72" t="s">
        <v>83</v>
      </c>
      <c r="BY8" s="73" t="s">
        <v>95</v>
      </c>
      <c r="BZ8" s="72" t="s">
        <v>92</v>
      </c>
      <c r="CA8" s="72" t="s">
        <v>84</v>
      </c>
      <c r="CB8" s="72" t="s">
        <v>93</v>
      </c>
      <c r="CC8" s="73" t="s">
        <v>85</v>
      </c>
      <c r="CD8" s="73" t="s">
        <v>94</v>
      </c>
      <c r="CE8" s="72" t="s">
        <v>106</v>
      </c>
      <c r="CF8" s="72" t="s">
        <v>107</v>
      </c>
      <c r="CG8" s="72" t="s">
        <v>108</v>
      </c>
      <c r="CH8" s="72" t="s">
        <v>109</v>
      </c>
      <c r="CI8" s="73" t="s">
        <v>116</v>
      </c>
      <c r="CJ8" s="72" t="s">
        <v>111</v>
      </c>
      <c r="CK8" s="72" t="s">
        <v>112</v>
      </c>
      <c r="CL8" s="72" t="s">
        <v>113</v>
      </c>
      <c r="CM8" s="73" t="s">
        <v>114</v>
      </c>
      <c r="CN8" s="73" t="s">
        <v>115</v>
      </c>
    </row>
    <row r="9" spans="1:92" x14ac:dyDescent="0.25">
      <c r="B9" s="1" t="s">
        <v>512</v>
      </c>
      <c r="C9" s="101" t="s">
        <v>515</v>
      </c>
      <c r="D9" s="101" t="s">
        <v>510</v>
      </c>
      <c r="F9" s="101" t="s">
        <v>448</v>
      </c>
      <c r="O9" s="63">
        <v>0</v>
      </c>
      <c r="P9" s="82">
        <v>36.880000000000003</v>
      </c>
      <c r="R9" s="63">
        <v>0</v>
      </c>
      <c r="S9" s="82">
        <v>43.06</v>
      </c>
      <c r="U9" s="63">
        <v>1</v>
      </c>
      <c r="V9" s="63">
        <v>1</v>
      </c>
      <c r="BC9">
        <f>N9+V9+AD9+AL9+AT9+BB9</f>
        <v>1</v>
      </c>
      <c r="BE9" s="24">
        <f>BC9-BD9</f>
        <v>1</v>
      </c>
      <c r="BK9">
        <f>IF(G9&gt;99,199,G9)</f>
        <v>0</v>
      </c>
      <c r="BL9">
        <f>IF(H9&gt;99,0,H9)</f>
        <v>0</v>
      </c>
      <c r="BM9">
        <f>IF(J9&gt;99,199,J9)</f>
        <v>0</v>
      </c>
      <c r="BN9">
        <f>IF(K9&gt;99,0,K9)</f>
        <v>0</v>
      </c>
      <c r="BO9">
        <f>BK9+BM9</f>
        <v>0</v>
      </c>
      <c r="BP9">
        <f>IF(O9&gt;99,199,O9)</f>
        <v>0</v>
      </c>
      <c r="BQ9">
        <f>IF(P9&gt;99,0,P9)</f>
        <v>36.880000000000003</v>
      </c>
      <c r="BR9">
        <f>IF(R9&gt;99,199,R9)</f>
        <v>0</v>
      </c>
      <c r="BS9">
        <f>IF(S9&gt;99,0,S9)</f>
        <v>43.06</v>
      </c>
      <c r="BT9">
        <f>BP9+BR9</f>
        <v>0</v>
      </c>
      <c r="BU9">
        <f>IF(W9&gt;99,199,W9)</f>
        <v>0</v>
      </c>
      <c r="BV9">
        <f>IF(X9&gt;99,0,X9)</f>
        <v>0</v>
      </c>
      <c r="BW9">
        <f>IF(Z9&gt;99,199,Z9)</f>
        <v>0</v>
      </c>
      <c r="BX9">
        <f>IF(AA9&gt;99,0,AA9)</f>
        <v>0</v>
      </c>
      <c r="BY9">
        <f>BU9+BW9</f>
        <v>0</v>
      </c>
      <c r="BZ9">
        <f>IF(AE9&gt;99,199,AE9)</f>
        <v>0</v>
      </c>
      <c r="CA9">
        <f>IF(AF9&gt;99,0,AF9)</f>
        <v>0</v>
      </c>
      <c r="CB9">
        <f>IF(AH9&gt;99,199,AH9)</f>
        <v>0</v>
      </c>
      <c r="CC9">
        <f>IF(AI9&gt;99,0,AI9)</f>
        <v>0</v>
      </c>
      <c r="CD9">
        <f>BZ9+CB9</f>
        <v>0</v>
      </c>
      <c r="CE9">
        <f>IF(AM9&gt;99,199,AM9)</f>
        <v>0</v>
      </c>
      <c r="CF9">
        <f>IF(AN9&gt;99,0,AN9)</f>
        <v>0</v>
      </c>
      <c r="CG9">
        <f>IF(AP9&gt;99,199,AP9)</f>
        <v>0</v>
      </c>
      <c r="CH9">
        <f>IF(AQ9&gt;99,0,AQ9)</f>
        <v>0</v>
      </c>
      <c r="CI9">
        <f>CE9+CG9</f>
        <v>0</v>
      </c>
      <c r="CJ9">
        <f>IF(AU9&gt;99,199,AU9)</f>
        <v>0</v>
      </c>
      <c r="CK9">
        <f>IF(AV9&gt;99,0,AV9)</f>
        <v>0</v>
      </c>
      <c r="CL9">
        <f>IF(AX9&gt;99,199,AX9)</f>
        <v>0</v>
      </c>
      <c r="CM9">
        <f>IF(AY9&gt;99,0,AY9)</f>
        <v>0</v>
      </c>
      <c r="CN9">
        <f>CJ9+CL9</f>
        <v>0</v>
      </c>
    </row>
    <row r="10" spans="1:92" x14ac:dyDescent="0.25">
      <c r="B10" s="101" t="s">
        <v>514</v>
      </c>
      <c r="C10" s="101" t="s">
        <v>505</v>
      </c>
      <c r="D10" s="101" t="s">
        <v>513</v>
      </c>
      <c r="F10" s="101" t="s">
        <v>508</v>
      </c>
      <c r="O10" s="103" t="s">
        <v>336</v>
      </c>
      <c r="V10" s="63">
        <v>90</v>
      </c>
      <c r="BC10">
        <f>N10+V10+AD10+AL10+AT10+BB10</f>
        <v>90</v>
      </c>
      <c r="BE10" s="24">
        <f>BC10-BD10</f>
        <v>90</v>
      </c>
      <c r="BK10">
        <f>IF(G10&gt;99,199,G10)</f>
        <v>0</v>
      </c>
      <c r="BL10">
        <f>IF(H10&gt;99,0,H10)</f>
        <v>0</v>
      </c>
      <c r="BM10">
        <f>IF(J10&gt;99,199,J10)</f>
        <v>0</v>
      </c>
      <c r="BN10">
        <f>IF(K10&gt;99,0,K10)</f>
        <v>0</v>
      </c>
      <c r="BO10">
        <f>BK10+BM10</f>
        <v>0</v>
      </c>
      <c r="BP10">
        <f>IF(O10&gt;99,199,O10)</f>
        <v>199</v>
      </c>
      <c r="BQ10">
        <f>IF(P10&gt;99,0,P10)</f>
        <v>0</v>
      </c>
      <c r="BR10">
        <f>IF(R10&gt;99,199,R10)</f>
        <v>0</v>
      </c>
      <c r="BS10">
        <f>IF(S10&gt;99,0,S10)</f>
        <v>0</v>
      </c>
      <c r="BT10">
        <f>BP10+BR10</f>
        <v>199</v>
      </c>
      <c r="BU10">
        <f>IF(W10&gt;99,199,W10)</f>
        <v>0</v>
      </c>
      <c r="BV10">
        <f>IF(X10&gt;99,0,X10)</f>
        <v>0</v>
      </c>
      <c r="BW10">
        <f>IF(Z10&gt;99,199,Z10)</f>
        <v>0</v>
      </c>
      <c r="BX10">
        <f>IF(AA10&gt;99,0,AA10)</f>
        <v>0</v>
      </c>
      <c r="BY10">
        <f>BU10+BW10</f>
        <v>0</v>
      </c>
      <c r="BZ10">
        <f>IF(AE10&gt;99,199,AE10)</f>
        <v>0</v>
      </c>
      <c r="CA10">
        <f>IF(AF10&gt;99,0,AF10)</f>
        <v>0</v>
      </c>
      <c r="CB10">
        <f>IF(AH10&gt;99,199,AH10)</f>
        <v>0</v>
      </c>
      <c r="CC10">
        <f>IF(AI10&gt;99,0,AI10)</f>
        <v>0</v>
      </c>
      <c r="CD10">
        <f>BZ10+CB10</f>
        <v>0</v>
      </c>
      <c r="CE10">
        <f>IF(AM10&gt;99,199,AM10)</f>
        <v>0</v>
      </c>
      <c r="CF10">
        <f>IF(AN10&gt;99,0,AN10)</f>
        <v>0</v>
      </c>
      <c r="CG10">
        <f>IF(AP10&gt;99,199,AP10)</f>
        <v>0</v>
      </c>
      <c r="CH10">
        <f>IF(AQ10&gt;99,0,AQ10)</f>
        <v>0</v>
      </c>
      <c r="CI10">
        <f>CE10+CG10</f>
        <v>0</v>
      </c>
      <c r="CJ10">
        <f>IF(AU10&gt;99,199,AU10)</f>
        <v>0</v>
      </c>
      <c r="CK10">
        <f>IF(AV10&gt;99,0,AV10)</f>
        <v>0</v>
      </c>
      <c r="CL10">
        <f>IF(AX10&gt;99,199,AX10)</f>
        <v>0</v>
      </c>
      <c r="CM10">
        <f>IF(AY10&gt;99,0,AY10)</f>
        <v>0</v>
      </c>
      <c r="CN10">
        <f>CJ10+CL10</f>
        <v>0</v>
      </c>
    </row>
    <row r="11" spans="1:92" x14ac:dyDescent="0.25">
      <c r="B11" s="1" t="s">
        <v>254</v>
      </c>
      <c r="C11" s="1" t="s">
        <v>296</v>
      </c>
      <c r="D11" s="1" t="s">
        <v>255</v>
      </c>
      <c r="E11" s="96" t="s">
        <v>302</v>
      </c>
      <c r="F11" s="1" t="s">
        <v>164</v>
      </c>
      <c r="G11" s="62">
        <v>0</v>
      </c>
      <c r="H11" s="80">
        <v>46.29</v>
      </c>
      <c r="J11" s="87">
        <v>7</v>
      </c>
      <c r="K11" s="81">
        <v>44.32</v>
      </c>
      <c r="M11" s="62">
        <v>1</v>
      </c>
      <c r="N11" s="62">
        <v>1</v>
      </c>
      <c r="BC11">
        <f>N11+V11+AD11+AL11+AT11+BB11</f>
        <v>1</v>
      </c>
      <c r="BE11" s="24">
        <f>BC11-BD11</f>
        <v>1</v>
      </c>
      <c r="BK11">
        <f>IF(G11&gt;99,199,G11)</f>
        <v>0</v>
      </c>
      <c r="BL11">
        <f>IF(H11&gt;99,0,H11)</f>
        <v>46.29</v>
      </c>
      <c r="BM11">
        <f>IF(J11&gt;99,199,J11)</f>
        <v>7</v>
      </c>
      <c r="BN11">
        <f>IF(K11&gt;99,0,K11)</f>
        <v>44.32</v>
      </c>
      <c r="BO11">
        <f>BK11+BM11</f>
        <v>7</v>
      </c>
      <c r="BP11">
        <f>IF(O11&gt;99,199,O11)</f>
        <v>0</v>
      </c>
      <c r="BQ11">
        <f>IF(P11&gt;99,0,P11)</f>
        <v>0</v>
      </c>
      <c r="BR11">
        <f>IF(R11&gt;99,199,R11)</f>
        <v>0</v>
      </c>
      <c r="BS11">
        <f>IF(S11&gt;99,0,S11)</f>
        <v>0</v>
      </c>
      <c r="BT11">
        <f>BP11+BR11</f>
        <v>0</v>
      </c>
      <c r="BU11">
        <f>IF(W11&gt;99,199,W11)</f>
        <v>0</v>
      </c>
      <c r="BV11">
        <f>IF(X11&gt;99,0,X11)</f>
        <v>0</v>
      </c>
      <c r="BW11">
        <f>IF(Z11&gt;99,199,Z11)</f>
        <v>0</v>
      </c>
      <c r="BX11">
        <f>IF(AA11&gt;99,0,AA11)</f>
        <v>0</v>
      </c>
      <c r="BY11">
        <f>BU11+BW11</f>
        <v>0</v>
      </c>
      <c r="BZ11">
        <f>IF(AE11&gt;99,199,AE11)</f>
        <v>0</v>
      </c>
      <c r="CA11">
        <f>IF(AF11&gt;99,0,AF11)</f>
        <v>0</v>
      </c>
      <c r="CB11">
        <f>IF(AH11&gt;99,199,AH11)</f>
        <v>0</v>
      </c>
      <c r="CC11">
        <f>IF(AI11&gt;99,0,AI11)</f>
        <v>0</v>
      </c>
      <c r="CD11">
        <f>BZ11+CB11</f>
        <v>0</v>
      </c>
      <c r="CE11">
        <f>IF(AM11&gt;99,199,AM11)</f>
        <v>0</v>
      </c>
      <c r="CF11">
        <f>IF(AN11&gt;99,0,AN11)</f>
        <v>0</v>
      </c>
      <c r="CG11">
        <f>IF(AP11&gt;99,199,AP11)</f>
        <v>0</v>
      </c>
      <c r="CH11">
        <f>IF(AQ11&gt;99,0,AQ11)</f>
        <v>0</v>
      </c>
      <c r="CI11">
        <f>CE11+CG11</f>
        <v>0</v>
      </c>
      <c r="CJ11">
        <f>IF(AU11&gt;99,199,AU11)</f>
        <v>0</v>
      </c>
      <c r="CK11">
        <f>IF(AV11&gt;99,0,AV11)</f>
        <v>0</v>
      </c>
      <c r="CL11">
        <f>IF(AX11&gt;99,199,AX11)</f>
        <v>0</v>
      </c>
      <c r="CM11">
        <f>IF(AY11&gt;99,0,AY11)</f>
        <v>0</v>
      </c>
      <c r="CN11">
        <f>CJ11+CL11</f>
        <v>0</v>
      </c>
    </row>
  </sheetData>
  <sheetProtection sheet="1" objects="1" scenarios="1"/>
  <sortState xmlns:xlrd2="http://schemas.microsoft.com/office/spreadsheetml/2017/richdata2" ref="A9:XFD12">
    <sortCondition ref="V9"/>
  </sortState>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type="whole" allowBlank="1" showInputMessage="1" showErrorMessage="1" sqref="BG3" xr:uid="{00000000-0002-0000-0700-000000000000}">
      <formula1>1</formula1>
      <formula2>4</formula2>
    </dataValidation>
    <dataValidation type="whole" allowBlank="1" showInputMessage="1" showErrorMessage="1" sqref="BG4" xr:uid="{00000000-0002-0000-0700-000001000000}">
      <formula1>1</formula1>
      <formula2>2</formula2>
    </dataValidation>
    <dataValidation type="whole" operator="lessThan" allowBlank="1" showInputMessage="1" showErrorMessage="1" sqref="BG5" xr:uid="{00000000-0002-0000-0700-000002000000}">
      <formula1>9</formula1>
    </dataValidation>
    <dataValidation type="whole" operator="lessThan" allowBlank="1" showInputMessage="1" showErrorMessage="1" sqref="BG6" xr:uid="{00000000-0002-0000-0700-000003000000}">
      <formula1>340</formula1>
    </dataValidation>
    <dataValidation type="list" allowBlank="1" showInputMessage="1" showErrorMessage="1" sqref="BH1:BH2 BH9:BH65516" xr:uid="{00000000-0002-0000-0700-000004000000}">
      <formula1>"ja,nee"</formula1>
    </dataValidation>
    <dataValidation type="decimal" allowBlank="1" showInputMessage="1" showErrorMessage="1" sqref="H1:H2 K1:K2 P1:P2 S1:S2 X1:X2 AA1:AA2 AI1:AI2 AF1:AF2 AN1:AN2 AQ1:AQ2 AY1:AY2 AV1:AV2 AV9:AV65516 AY9:AY65516 AN9:AN65516 AQ9:AQ65516 AF9:AF65516 K9:K65516 S9:S65516 P9:P65516 X9:X65516 AA9:AA65516 H9:H65516 AI9:AI65516" xr:uid="{00000000-0002-0000-0700-000005000000}">
      <formula1>0</formula1>
      <formula2>999</formula2>
    </dataValidation>
    <dataValidation type="decimal" allowBlank="1" showInputMessage="1" showErrorMessage="1" sqref="L1:L2 I1:I2 T1:T2 Q1:Q2 AG1:AG2 AB1:AB2 Y1:Y2 AJ1:AJ2 AR1:AR2 AO1:AO2 AW1:AW2 AZ1:AZ2 AZ9:AZ65516 AW9:AW65516 AR9:AR65516 AO9:AO65516 AJ9:AJ65516 Q9:Q65516 AG9:AG65516 AB9:AB65516 I9:I65516 T9:T65516 Y9:Y65516 L9:L65516" xr:uid="{00000000-0002-0000-0700-000006000000}">
      <formula1>0</formula1>
      <formula2>10</formula2>
    </dataValidation>
    <dataValidation operator="lessThan" allowBlank="1" showInputMessage="1" showErrorMessage="1" sqref="O1:O2 AE1:AE2 AU1:AU2 AU9:AU65516 AE9:AE65516 O9:O65516" xr:uid="{00000000-0002-0000-0700-000007000000}"/>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3842"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63843"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63844"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3845"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3846"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3847"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3848"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3849"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3850"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3851"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3852"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3853"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63854"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63855"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63856"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3857"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63858"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63859"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63860"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2">
    <pageSetUpPr fitToPage="1"/>
  </sheetPr>
  <dimension ref="A1:CN8"/>
  <sheetViews>
    <sheetView workbookViewId="0">
      <pane xSplit="5" ySplit="8" topLeftCell="F9" activePane="bottomRight" state="frozen"/>
      <selection activeCell="C4" sqref="C4:E4"/>
      <selection pane="topRight" activeCell="C4" sqref="C4:E4"/>
      <selection pane="bottomLeft" activeCell="C4" sqref="C4:E4"/>
      <selection pane="bottomRight" activeCell="B9" sqref="B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96" hidden="1" customWidth="1"/>
    <col min="6" max="6" width="18.6640625" style="1" customWidth="1"/>
    <col min="7" max="7" width="3.6640625" style="62" customWidth="1"/>
    <col min="8" max="8" width="5.33203125" style="80" customWidth="1"/>
    <col min="9" max="9" width="4.109375" style="67" hidden="1" customWidth="1"/>
    <col min="10" max="10" width="3.6640625" style="87" customWidth="1"/>
    <col min="11" max="11" width="5.33203125" style="81" customWidth="1"/>
    <col min="12" max="12" width="4.109375" style="68" hidden="1" customWidth="1"/>
    <col min="13" max="14" width="3" style="62" customWidth="1"/>
    <col min="15" max="15" width="3.6640625" style="63" customWidth="1"/>
    <col min="16" max="16" width="5.33203125" style="82" customWidth="1"/>
    <col min="17" max="17" width="4.109375" style="70" hidden="1" customWidth="1"/>
    <col min="18" max="18" width="3.6640625" style="63" customWidth="1"/>
    <col min="19" max="19" width="5.33203125" style="82" customWidth="1"/>
    <col min="20" max="20" width="4.109375" style="70" hidden="1" customWidth="1"/>
    <col min="21" max="22" width="3" style="63" customWidth="1"/>
    <col min="23" max="23" width="3.6640625" style="62" customWidth="1"/>
    <col min="24" max="24" width="5.33203125" style="81" customWidth="1"/>
    <col min="25" max="25" width="4.109375" style="68" hidden="1" customWidth="1"/>
    <col min="26" max="26" width="3.6640625" style="62" customWidth="1"/>
    <col min="27" max="27" width="5.33203125" style="81" customWidth="1"/>
    <col min="28" max="28" width="4.109375" style="68" hidden="1" customWidth="1"/>
    <col min="29" max="30" width="3" style="62" customWidth="1"/>
    <col min="31" max="31" width="3.6640625" style="63" hidden="1" customWidth="1"/>
    <col min="32" max="32" width="5.33203125" style="82" hidden="1" customWidth="1"/>
    <col min="33" max="33" width="4.109375" style="70" hidden="1" customWidth="1"/>
    <col min="34" max="34" width="3.6640625" style="63" hidden="1" customWidth="1"/>
    <col min="35" max="35" width="5.33203125" style="82" hidden="1" customWidth="1"/>
    <col min="36" max="36" width="4.109375" style="70" hidden="1" customWidth="1"/>
    <col min="37" max="38" width="3" style="63" hidden="1" customWidth="1"/>
    <col min="39" max="39" width="3.6640625" style="62" hidden="1" customWidth="1"/>
    <col min="40" max="40" width="5.33203125" style="81" hidden="1" customWidth="1"/>
    <col min="41" max="41" width="4.109375" style="68" hidden="1" customWidth="1"/>
    <col min="42" max="42" width="3.6640625" style="62" hidden="1" customWidth="1"/>
    <col min="43" max="43" width="5.33203125" style="81" hidden="1" customWidth="1"/>
    <col min="44" max="44" width="4.109375" style="68" hidden="1" customWidth="1"/>
    <col min="45" max="46" width="3" style="62" hidden="1" customWidth="1"/>
    <col min="47" max="47" width="3.6640625" style="63" hidden="1" customWidth="1"/>
    <col min="48" max="48" width="5.33203125" style="82" hidden="1" customWidth="1"/>
    <col min="49" max="49" width="4.109375" style="70" hidden="1" customWidth="1"/>
    <col min="50" max="50" width="3.6640625" style="63" hidden="1" customWidth="1"/>
    <col min="51" max="51" width="5.33203125" style="82"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04" t="s">
        <v>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row>
    <row r="2" spans="1:92" ht="12.75" hidden="1" customHeight="1" x14ac:dyDescent="0.25">
      <c r="A2" s="9"/>
      <c r="B2" s="9"/>
      <c r="C2" s="9"/>
      <c r="D2" s="9"/>
      <c r="E2" s="99"/>
      <c r="F2" s="9"/>
      <c r="G2" s="84"/>
      <c r="H2" s="79"/>
      <c r="I2" s="65"/>
      <c r="J2" s="85"/>
      <c r="N2" s="62">
        <v>1</v>
      </c>
      <c r="O2" s="88"/>
      <c r="V2" s="63">
        <v>2</v>
      </c>
      <c r="W2" s="84"/>
      <c r="AD2" s="62">
        <v>3</v>
      </c>
      <c r="AE2" s="88"/>
      <c r="AL2" s="63">
        <v>4</v>
      </c>
      <c r="AM2" s="84"/>
      <c r="AT2" s="62">
        <v>5</v>
      </c>
      <c r="AU2" s="88"/>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07" t="s">
        <v>8</v>
      </c>
      <c r="B3" s="108"/>
      <c r="C3" s="109" t="str">
        <f>Instellingen!B3</f>
        <v>West Veluwe</v>
      </c>
      <c r="D3" s="110"/>
      <c r="E3" s="111"/>
      <c r="F3" s="107" t="s">
        <v>27</v>
      </c>
      <c r="G3" s="112"/>
      <c r="H3" s="112"/>
      <c r="I3" s="112"/>
      <c r="J3" s="112"/>
      <c r="K3" s="112"/>
      <c r="L3" s="112"/>
      <c r="M3" s="112"/>
      <c r="N3" s="108"/>
      <c r="O3" s="113"/>
      <c r="P3" s="114"/>
      <c r="Q3" s="114"/>
      <c r="R3" s="114"/>
      <c r="S3" s="114"/>
      <c r="T3" s="114"/>
      <c r="U3" s="114"/>
      <c r="V3" s="115"/>
      <c r="W3" s="116"/>
      <c r="X3" s="117"/>
      <c r="Y3" s="117"/>
      <c r="Z3" s="117"/>
      <c r="AA3" s="117"/>
      <c r="AB3" s="117"/>
      <c r="AC3" s="117"/>
      <c r="AD3" s="117"/>
      <c r="AE3" s="117"/>
      <c r="AF3" s="117"/>
      <c r="AG3" s="117"/>
      <c r="AH3" s="117"/>
      <c r="AI3" s="117"/>
      <c r="AJ3" s="117"/>
      <c r="AK3" s="117"/>
      <c r="AL3" s="118"/>
      <c r="AM3" s="91"/>
      <c r="AN3" s="91"/>
      <c r="AO3" s="91"/>
      <c r="AP3" s="91"/>
      <c r="AQ3" s="91"/>
      <c r="AR3" s="91"/>
      <c r="AS3" s="91"/>
      <c r="AT3" s="91"/>
      <c r="AU3" s="91"/>
      <c r="AV3" s="91"/>
      <c r="AW3" s="91"/>
      <c r="AX3" s="91"/>
      <c r="AY3" s="91"/>
      <c r="AZ3" s="91"/>
      <c r="BA3" s="91"/>
      <c r="BB3" s="91"/>
      <c r="BC3" s="107" t="s">
        <v>26</v>
      </c>
      <c r="BD3" s="112"/>
      <c r="BE3" s="112"/>
      <c r="BF3" s="108"/>
      <c r="BG3" s="20">
        <f>Instellingen!B6</f>
        <v>3</v>
      </c>
      <c r="BH3" s="125"/>
      <c r="BI3" s="126"/>
    </row>
    <row r="4" spans="1:92" x14ac:dyDescent="0.25">
      <c r="A4" s="107" t="s">
        <v>9</v>
      </c>
      <c r="B4" s="108"/>
      <c r="C4" s="131" t="s">
        <v>131</v>
      </c>
      <c r="D4" s="110"/>
      <c r="E4" s="111"/>
      <c r="F4" s="107" t="s">
        <v>33</v>
      </c>
      <c r="G4" s="112"/>
      <c r="H4" s="112"/>
      <c r="I4" s="112"/>
      <c r="J4" s="112"/>
      <c r="K4" s="112"/>
      <c r="L4" s="112"/>
      <c r="M4" s="112"/>
      <c r="N4" s="108"/>
      <c r="O4" s="109">
        <f>Instellingen!B7</f>
        <v>1</v>
      </c>
      <c r="P4" s="110"/>
      <c r="Q4" s="110"/>
      <c r="R4" s="110"/>
      <c r="S4" s="110"/>
      <c r="T4" s="110"/>
      <c r="U4" s="110"/>
      <c r="V4" s="111"/>
      <c r="W4" s="119"/>
      <c r="X4" s="120"/>
      <c r="Y4" s="120"/>
      <c r="Z4" s="120"/>
      <c r="AA4" s="120"/>
      <c r="AB4" s="120"/>
      <c r="AC4" s="120"/>
      <c r="AD4" s="120"/>
      <c r="AE4" s="120"/>
      <c r="AF4" s="120"/>
      <c r="AG4" s="120"/>
      <c r="AH4" s="120"/>
      <c r="AI4" s="120"/>
      <c r="AJ4" s="120"/>
      <c r="AK4" s="120"/>
      <c r="AL4" s="121"/>
      <c r="AM4" s="40"/>
      <c r="AN4" s="40"/>
      <c r="AO4" s="40"/>
      <c r="AP4" s="40"/>
      <c r="AQ4" s="40"/>
      <c r="AR4" s="40"/>
      <c r="AS4" s="40"/>
      <c r="AT4" s="40"/>
      <c r="AU4" s="40"/>
      <c r="AV4" s="40"/>
      <c r="AW4" s="40"/>
      <c r="AX4" s="40"/>
      <c r="AY4" s="40"/>
      <c r="AZ4" s="40"/>
      <c r="BA4" s="40"/>
      <c r="BB4" s="40"/>
      <c r="BC4" s="107"/>
      <c r="BD4" s="112"/>
      <c r="BE4" s="112"/>
      <c r="BF4" s="108"/>
      <c r="BG4" s="20"/>
      <c r="BH4" s="127"/>
      <c r="BI4" s="128"/>
    </row>
    <row r="5" spans="1:92" x14ac:dyDescent="0.25">
      <c r="A5" s="107" t="s">
        <v>10</v>
      </c>
      <c r="B5" s="108"/>
      <c r="C5" s="109"/>
      <c r="D5" s="110"/>
      <c r="E5" s="111"/>
      <c r="F5" s="107" t="s">
        <v>11</v>
      </c>
      <c r="G5" s="112"/>
      <c r="H5" s="112"/>
      <c r="I5" s="112"/>
      <c r="J5" s="112"/>
      <c r="K5" s="112"/>
      <c r="L5" s="112"/>
      <c r="M5" s="112"/>
      <c r="N5" s="108"/>
      <c r="O5" s="109">
        <f>Instellingen!B5</f>
        <v>99</v>
      </c>
      <c r="P5" s="110"/>
      <c r="Q5" s="110"/>
      <c r="R5" s="110"/>
      <c r="S5" s="110"/>
      <c r="T5" s="110"/>
      <c r="U5" s="110"/>
      <c r="V5" s="111"/>
      <c r="W5" s="122"/>
      <c r="X5" s="123"/>
      <c r="Y5" s="123"/>
      <c r="Z5" s="123"/>
      <c r="AA5" s="123"/>
      <c r="AB5" s="123"/>
      <c r="AC5" s="123"/>
      <c r="AD5" s="123"/>
      <c r="AE5" s="123"/>
      <c r="AF5" s="123"/>
      <c r="AG5" s="123"/>
      <c r="AH5" s="123"/>
      <c r="AI5" s="123"/>
      <c r="AJ5" s="123"/>
      <c r="AK5" s="123"/>
      <c r="AL5" s="124"/>
      <c r="AM5" s="92"/>
      <c r="AN5" s="92"/>
      <c r="AO5" s="92"/>
      <c r="AP5" s="92"/>
      <c r="AQ5" s="92"/>
      <c r="AR5" s="92"/>
      <c r="AS5" s="92"/>
      <c r="AT5" s="92"/>
      <c r="AU5" s="92"/>
      <c r="AV5" s="92"/>
      <c r="AW5" s="92"/>
      <c r="AX5" s="92"/>
      <c r="AY5" s="92"/>
      <c r="AZ5" s="92"/>
      <c r="BA5" s="92"/>
      <c r="BB5" s="92"/>
      <c r="BC5" s="132" t="s">
        <v>12</v>
      </c>
      <c r="BD5" s="133"/>
      <c r="BE5" s="133"/>
      <c r="BF5" s="134"/>
      <c r="BG5" s="8">
        <v>2</v>
      </c>
      <c r="BH5" s="127"/>
      <c r="BI5" s="128"/>
    </row>
    <row r="6" spans="1:92" ht="12.75" customHeight="1" x14ac:dyDescent="0.25">
      <c r="A6" s="135"/>
      <c r="B6" s="136"/>
      <c r="C6" s="136"/>
      <c r="D6" s="136"/>
      <c r="E6" s="137"/>
      <c r="F6" s="36" t="s">
        <v>13</v>
      </c>
      <c r="G6" s="140" t="str">
        <f>Instellingen!B40</f>
        <v xml:space="preserve">Putten </v>
      </c>
      <c r="H6" s="141"/>
      <c r="I6" s="141"/>
      <c r="J6" s="141"/>
      <c r="K6" s="141"/>
      <c r="L6" s="141"/>
      <c r="M6" s="141"/>
      <c r="N6" s="142"/>
      <c r="O6" s="143" t="str">
        <f>Instellingen!B41</f>
        <v>Nijkerkerveen</v>
      </c>
      <c r="P6" s="144"/>
      <c r="Q6" s="144"/>
      <c r="R6" s="144"/>
      <c r="S6" s="144"/>
      <c r="T6" s="144"/>
      <c r="U6" s="144"/>
      <c r="V6" s="145"/>
      <c r="W6" s="140" t="str">
        <f>Instellingen!B42</f>
        <v>Hoevelaken</v>
      </c>
      <c r="X6" s="141"/>
      <c r="Y6" s="141"/>
      <c r="Z6" s="141"/>
      <c r="AA6" s="141"/>
      <c r="AB6" s="141"/>
      <c r="AC6" s="141"/>
      <c r="AD6" s="142"/>
      <c r="AE6" s="143" t="str">
        <f>Instellingen!B43</f>
        <v xml:space="preserve"> </v>
      </c>
      <c r="AF6" s="144"/>
      <c r="AG6" s="144"/>
      <c r="AH6" s="144"/>
      <c r="AI6" s="144"/>
      <c r="AJ6" s="144"/>
      <c r="AK6" s="144"/>
      <c r="AL6" s="145"/>
      <c r="AM6" s="140" t="str">
        <f>Instellingen!B44</f>
        <v xml:space="preserve"> </v>
      </c>
      <c r="AN6" s="141"/>
      <c r="AO6" s="141"/>
      <c r="AP6" s="141"/>
      <c r="AQ6" s="141"/>
      <c r="AR6" s="141"/>
      <c r="AS6" s="141"/>
      <c r="AT6" s="142"/>
      <c r="AU6" s="143" t="str">
        <f>Instellingen!B45</f>
        <v xml:space="preserve"> </v>
      </c>
      <c r="AV6" s="144"/>
      <c r="AW6" s="144"/>
      <c r="AX6" s="144"/>
      <c r="AY6" s="144"/>
      <c r="AZ6" s="144"/>
      <c r="BA6" s="144"/>
      <c r="BB6" s="145"/>
      <c r="BC6" s="146" t="s">
        <v>32</v>
      </c>
      <c r="BD6" s="147"/>
      <c r="BE6" s="108"/>
      <c r="BF6" s="34"/>
      <c r="BG6" s="20"/>
      <c r="BH6" s="127"/>
      <c r="BI6" s="128"/>
    </row>
    <row r="7" spans="1:92" ht="12.75" customHeight="1" x14ac:dyDescent="0.25">
      <c r="A7" s="138"/>
      <c r="B7" s="138"/>
      <c r="C7" s="138"/>
      <c r="D7" s="138"/>
      <c r="E7" s="139"/>
      <c r="F7" s="36" t="s">
        <v>14</v>
      </c>
      <c r="G7" s="148" t="str">
        <f>Instellingen!C40</f>
        <v>3 Mei</v>
      </c>
      <c r="H7" s="149"/>
      <c r="I7" s="149"/>
      <c r="J7" s="149"/>
      <c r="K7" s="149"/>
      <c r="L7" s="149"/>
      <c r="M7" s="149"/>
      <c r="N7" s="150"/>
      <c r="O7" s="151" t="str">
        <f>Instellingen!C41</f>
        <v>17 Mei</v>
      </c>
      <c r="P7" s="152"/>
      <c r="Q7" s="152"/>
      <c r="R7" s="152"/>
      <c r="S7" s="152"/>
      <c r="T7" s="152"/>
      <c r="U7" s="152"/>
      <c r="V7" s="153"/>
      <c r="W7" s="148" t="str">
        <f>Instellingen!C42</f>
        <v xml:space="preserve">7 Juni </v>
      </c>
      <c r="X7" s="149"/>
      <c r="Y7" s="149"/>
      <c r="Z7" s="149"/>
      <c r="AA7" s="149"/>
      <c r="AB7" s="149"/>
      <c r="AC7" s="149"/>
      <c r="AD7" s="150"/>
      <c r="AE7" s="151" t="str">
        <f>Instellingen!C43</f>
        <v xml:space="preserve"> </v>
      </c>
      <c r="AF7" s="152"/>
      <c r="AG7" s="152"/>
      <c r="AH7" s="152"/>
      <c r="AI7" s="152"/>
      <c r="AJ7" s="152"/>
      <c r="AK7" s="152"/>
      <c r="AL7" s="153"/>
      <c r="AM7" s="148" t="str">
        <f>Instellingen!C44</f>
        <v xml:space="preserve"> </v>
      </c>
      <c r="AN7" s="159"/>
      <c r="AO7" s="159"/>
      <c r="AP7" s="159"/>
      <c r="AQ7" s="159"/>
      <c r="AR7" s="159"/>
      <c r="AS7" s="159"/>
      <c r="AT7" s="160"/>
      <c r="AU7" s="151" t="str">
        <f>Instellingen!C45</f>
        <v xml:space="preserve"> </v>
      </c>
      <c r="AV7" s="161"/>
      <c r="AW7" s="161"/>
      <c r="AX7" s="161"/>
      <c r="AY7" s="161"/>
      <c r="AZ7" s="161"/>
      <c r="BA7" s="161"/>
      <c r="BB7" s="162"/>
      <c r="BC7" s="37" t="s">
        <v>34</v>
      </c>
      <c r="BD7" s="10" t="s">
        <v>35</v>
      </c>
      <c r="BE7" s="5" t="s">
        <v>36</v>
      </c>
      <c r="BF7" s="3"/>
      <c r="BG7" s="3"/>
      <c r="BH7" s="129"/>
      <c r="BI7" s="130"/>
    </row>
    <row r="8" spans="1:92" ht="25.5" customHeight="1" x14ac:dyDescent="0.25">
      <c r="A8" s="2" t="s">
        <v>18</v>
      </c>
      <c r="B8" s="2" t="s">
        <v>6</v>
      </c>
      <c r="C8" s="2" t="s">
        <v>0</v>
      </c>
      <c r="D8" s="2" t="s">
        <v>1</v>
      </c>
      <c r="E8" s="97" t="s">
        <v>71</v>
      </c>
      <c r="F8" s="36" t="s">
        <v>3</v>
      </c>
      <c r="G8" s="7" t="s">
        <v>73</v>
      </c>
      <c r="H8" s="90" t="s">
        <v>98</v>
      </c>
      <c r="I8" s="66" t="s">
        <v>75</v>
      </c>
      <c r="J8" s="86" t="s">
        <v>76</v>
      </c>
      <c r="K8" s="83" t="s">
        <v>99</v>
      </c>
      <c r="L8" s="69" t="s">
        <v>78</v>
      </c>
      <c r="M8" s="2" t="s">
        <v>4</v>
      </c>
      <c r="N8" s="2" t="s">
        <v>15</v>
      </c>
      <c r="O8" s="89" t="s">
        <v>73</v>
      </c>
      <c r="P8" s="83" t="s">
        <v>98</v>
      </c>
      <c r="Q8" s="78" t="s">
        <v>75</v>
      </c>
      <c r="R8" s="71" t="s">
        <v>76</v>
      </c>
      <c r="S8" s="83" t="s">
        <v>99</v>
      </c>
      <c r="T8" s="78" t="s">
        <v>78</v>
      </c>
      <c r="U8" s="2" t="s">
        <v>4</v>
      </c>
      <c r="V8" s="2" t="s">
        <v>15</v>
      </c>
      <c r="W8" s="89" t="s">
        <v>73</v>
      </c>
      <c r="X8" s="83" t="s">
        <v>98</v>
      </c>
      <c r="Y8" s="78" t="s">
        <v>75</v>
      </c>
      <c r="Z8" s="71" t="s">
        <v>76</v>
      </c>
      <c r="AA8" s="83" t="s">
        <v>99</v>
      </c>
      <c r="AB8" s="78" t="s">
        <v>78</v>
      </c>
      <c r="AC8" s="2" t="s">
        <v>4</v>
      </c>
      <c r="AD8" s="2" t="s">
        <v>15</v>
      </c>
      <c r="AE8" s="89" t="s">
        <v>73</v>
      </c>
      <c r="AF8" s="83" t="s">
        <v>98</v>
      </c>
      <c r="AG8" s="78" t="s">
        <v>75</v>
      </c>
      <c r="AH8" s="71" t="s">
        <v>76</v>
      </c>
      <c r="AI8" s="83" t="s">
        <v>99</v>
      </c>
      <c r="AJ8" s="78" t="s">
        <v>78</v>
      </c>
      <c r="AK8" s="2" t="s">
        <v>4</v>
      </c>
      <c r="AL8" s="2" t="s">
        <v>15</v>
      </c>
      <c r="AM8" s="89" t="s">
        <v>73</v>
      </c>
      <c r="AN8" s="83" t="s">
        <v>98</v>
      </c>
      <c r="AO8" s="78" t="s">
        <v>75</v>
      </c>
      <c r="AP8" s="71" t="s">
        <v>76</v>
      </c>
      <c r="AQ8" s="83" t="s">
        <v>99</v>
      </c>
      <c r="AR8" s="78" t="s">
        <v>78</v>
      </c>
      <c r="AS8" s="2" t="s">
        <v>4</v>
      </c>
      <c r="AT8" s="2" t="s">
        <v>15</v>
      </c>
      <c r="AU8" s="89" t="s">
        <v>73</v>
      </c>
      <c r="AV8" s="83" t="s">
        <v>98</v>
      </c>
      <c r="AW8" s="78" t="s">
        <v>75</v>
      </c>
      <c r="AX8" s="71" t="s">
        <v>76</v>
      </c>
      <c r="AY8" s="83" t="s">
        <v>99</v>
      </c>
      <c r="AZ8" s="78" t="s">
        <v>78</v>
      </c>
      <c r="BA8" s="2" t="s">
        <v>4</v>
      </c>
      <c r="BB8" s="2" t="s">
        <v>15</v>
      </c>
      <c r="BC8" s="38" t="s">
        <v>22</v>
      </c>
      <c r="BD8" s="23" t="s">
        <v>22</v>
      </c>
      <c r="BE8" s="64" t="s">
        <v>22</v>
      </c>
      <c r="BF8" s="22" t="s">
        <v>16</v>
      </c>
      <c r="BG8" s="22" t="s">
        <v>17</v>
      </c>
      <c r="BH8" s="7" t="s">
        <v>69</v>
      </c>
      <c r="BI8" s="2" t="s">
        <v>5</v>
      </c>
      <c r="BK8" s="72" t="s">
        <v>86</v>
      </c>
      <c r="BL8" s="72" t="s">
        <v>79</v>
      </c>
      <c r="BM8" s="72" t="s">
        <v>87</v>
      </c>
      <c r="BN8" s="72" t="s">
        <v>80</v>
      </c>
      <c r="BO8" s="72" t="s">
        <v>97</v>
      </c>
      <c r="BP8" s="72" t="s">
        <v>88</v>
      </c>
      <c r="BQ8" s="72" t="s">
        <v>81</v>
      </c>
      <c r="BR8" s="72" t="s">
        <v>89</v>
      </c>
      <c r="BS8" s="72" t="s">
        <v>101</v>
      </c>
      <c r="BT8" s="73" t="s">
        <v>96</v>
      </c>
      <c r="BU8" s="72" t="s">
        <v>90</v>
      </c>
      <c r="BV8" s="72" t="s">
        <v>82</v>
      </c>
      <c r="BW8" s="72" t="s">
        <v>91</v>
      </c>
      <c r="BX8" s="72" t="s">
        <v>83</v>
      </c>
      <c r="BY8" s="73" t="s">
        <v>95</v>
      </c>
      <c r="BZ8" s="72" t="s">
        <v>92</v>
      </c>
      <c r="CA8" s="72" t="s">
        <v>84</v>
      </c>
      <c r="CB8" s="72" t="s">
        <v>93</v>
      </c>
      <c r="CC8" s="73" t="s">
        <v>85</v>
      </c>
      <c r="CD8" s="73" t="s">
        <v>94</v>
      </c>
      <c r="CE8" s="72" t="s">
        <v>106</v>
      </c>
      <c r="CF8" s="72" t="s">
        <v>107</v>
      </c>
      <c r="CG8" s="72" t="s">
        <v>108</v>
      </c>
      <c r="CH8" s="72" t="s">
        <v>109</v>
      </c>
      <c r="CI8" s="73" t="s">
        <v>116</v>
      </c>
      <c r="CJ8" s="72" t="s">
        <v>111</v>
      </c>
      <c r="CK8" s="72" t="s">
        <v>112</v>
      </c>
      <c r="CL8" s="72" t="s">
        <v>113</v>
      </c>
      <c r="CM8" s="73" t="s">
        <v>114</v>
      </c>
      <c r="CN8" s="73" t="s">
        <v>115</v>
      </c>
    </row>
  </sheetData>
  <sheetProtection sheet="1" objects="1" scenarios="1"/>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operator="lessThan" allowBlank="1" showInputMessage="1" showErrorMessage="1" sqref="O1:O2 AE1:AE2 AU1:AU2 AU9:AU65536 AE9:AE65536 O9:O65536" xr:uid="{00000000-0002-0000-0800-000000000000}"/>
    <dataValidation type="decimal" allowBlank="1" showInputMessage="1" showErrorMessage="1" sqref="L1:L2 I1:I2 T1:T2 Q1:Q2 AG1:AG2 AB1:AB2 Y1:Y2 AJ1:AJ2 AR1:AR2 AO1:AO2 AW1:AW2 AZ1:AZ2 AZ9:AZ65536 AW9:AW65536 AR9:AR65536 AO9:AO65536 AJ9:AJ65536 Q9:Q65536 AG9:AG65536 AB9:AB65536 I9:I65536 T9:T65536 Y9:Y65536 L9:L65536" xr:uid="{00000000-0002-0000-0800-000001000000}">
      <formula1>0</formula1>
      <formula2>10</formula2>
    </dataValidation>
    <dataValidation type="decimal" allowBlank="1" showInputMessage="1" showErrorMessage="1" sqref="H1:H2 K1:K2 P1:P2 S1:S2 X1:X2 AA1:AA2 AI1:AI2 AF1:AF2 AN1:AN2 AQ1:AQ2 AY1:AY2 AV1:AV2 AV9:AV65536 AY9:AY65536 AN9:AN65536 AQ9:AQ65536 AF9:AF65536 K9:K65536 S9:S65536 P9:P65536 X9:X65536 AA9:AA65536 H9:H65536 AI9:AI65536" xr:uid="{00000000-0002-0000-0800-000002000000}">
      <formula1>0</formula1>
      <formula2>999</formula2>
    </dataValidation>
    <dataValidation type="list" allowBlank="1" showInputMessage="1" showErrorMessage="1" sqref="BH1:BH2 BH9:BH65536" xr:uid="{00000000-0002-0000-0800-000003000000}">
      <formula1>"ja,nee"</formula1>
    </dataValidation>
    <dataValidation type="whole" operator="lessThan" allowBlank="1" showInputMessage="1" showErrorMessage="1" sqref="BG6" xr:uid="{00000000-0002-0000-0800-000004000000}">
      <formula1>340</formula1>
    </dataValidation>
    <dataValidation type="whole" operator="lessThan" allowBlank="1" showInputMessage="1" showErrorMessage="1" sqref="BG5" xr:uid="{00000000-0002-0000-0800-000005000000}">
      <formula1>9</formula1>
    </dataValidation>
    <dataValidation type="whole" allowBlank="1" showInputMessage="1" showErrorMessage="1" sqref="BG4" xr:uid="{00000000-0002-0000-0800-000006000000}">
      <formula1>1</formula1>
      <formula2>2</formula2>
    </dataValidation>
    <dataValidation type="whole" allowBlank="1" showInputMessage="1" showErrorMessage="1" sqref="BG3" xr:uid="{00000000-0002-0000-0800-000007000000}">
      <formula1>1</formula1>
      <formula2>4</formula2>
    </dataValidation>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73058"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73059"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73060"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3061"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73062"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73063"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73064"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73065"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3066"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73067"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73068"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73069"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73070"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73071"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73072"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73073"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73074"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73075"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73076"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21">
    <pageSetUpPr fitToPage="1"/>
  </sheetPr>
  <dimension ref="A1:CN8"/>
  <sheetViews>
    <sheetView workbookViewId="0">
      <pane xSplit="5" ySplit="8" topLeftCell="F9" activePane="bottomRight" state="frozen"/>
      <selection pane="topRight" activeCell="F1" sqref="F1"/>
      <selection pane="bottomLeft" activeCell="A9" sqref="A9"/>
      <selection pane="bottomRight" activeCell="C9" sqref="C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96" hidden="1" customWidth="1"/>
    <col min="6" max="6" width="18.6640625" style="1" customWidth="1"/>
    <col min="7" max="7" width="3.6640625" style="62" customWidth="1"/>
    <col min="8" max="8" width="5.33203125" style="80" customWidth="1"/>
    <col min="9" max="9" width="4.109375" style="67" hidden="1" customWidth="1"/>
    <col min="10" max="10" width="3.6640625" style="87" customWidth="1"/>
    <col min="11" max="11" width="5.33203125" style="81" customWidth="1"/>
    <col min="12" max="12" width="4.109375" style="68" hidden="1" customWidth="1"/>
    <col min="13" max="14" width="3" style="62" customWidth="1"/>
    <col min="15" max="15" width="3.6640625" style="63" customWidth="1"/>
    <col min="16" max="16" width="5.33203125" style="82" customWidth="1"/>
    <col min="17" max="17" width="4.109375" style="70" hidden="1" customWidth="1"/>
    <col min="18" max="18" width="3.6640625" style="63" customWidth="1"/>
    <col min="19" max="19" width="5.33203125" style="82" customWidth="1"/>
    <col min="20" max="20" width="4.109375" style="70" hidden="1" customWidth="1"/>
    <col min="21" max="22" width="3" style="63" customWidth="1"/>
    <col min="23" max="23" width="3.6640625" style="62" customWidth="1"/>
    <col min="24" max="24" width="5.33203125" style="81" customWidth="1"/>
    <col min="25" max="25" width="4.109375" style="68" hidden="1" customWidth="1"/>
    <col min="26" max="26" width="3.6640625" style="62" customWidth="1"/>
    <col min="27" max="27" width="5.33203125" style="81" customWidth="1"/>
    <col min="28" max="28" width="4.109375" style="68" hidden="1" customWidth="1"/>
    <col min="29" max="30" width="3" style="62" customWidth="1"/>
    <col min="31" max="31" width="3.6640625" style="63" hidden="1" customWidth="1"/>
    <col min="32" max="32" width="5.33203125" style="82" hidden="1" customWidth="1"/>
    <col min="33" max="33" width="4.109375" style="70" hidden="1" customWidth="1"/>
    <col min="34" max="34" width="3.6640625" style="63" hidden="1" customWidth="1"/>
    <col min="35" max="35" width="5.33203125" style="82" hidden="1" customWidth="1"/>
    <col min="36" max="36" width="4.109375" style="70" hidden="1" customWidth="1"/>
    <col min="37" max="38" width="3" style="63" hidden="1" customWidth="1"/>
    <col min="39" max="39" width="3.6640625" style="62" hidden="1" customWidth="1"/>
    <col min="40" max="40" width="5.33203125" style="81" hidden="1" customWidth="1"/>
    <col min="41" max="41" width="4.109375" style="68" hidden="1" customWidth="1"/>
    <col min="42" max="42" width="3.6640625" style="62" hidden="1" customWidth="1"/>
    <col min="43" max="43" width="5.33203125" style="81" hidden="1" customWidth="1"/>
    <col min="44" max="44" width="4.109375" style="68" hidden="1" customWidth="1"/>
    <col min="45" max="46" width="3" style="62" hidden="1" customWidth="1"/>
    <col min="47" max="47" width="3.6640625" style="63" hidden="1" customWidth="1"/>
    <col min="48" max="48" width="5.33203125" style="82" hidden="1" customWidth="1"/>
    <col min="49" max="49" width="4.109375" style="70" hidden="1" customWidth="1"/>
    <col min="50" max="50" width="3.6640625" style="63" hidden="1" customWidth="1"/>
    <col min="51" max="51" width="5.33203125" style="82"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 min="93" max="16384" width="9.109375" style="1"/>
  </cols>
  <sheetData>
    <row r="1" spans="1:92" x14ac:dyDescent="0.25">
      <c r="A1" s="104" t="s">
        <v>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6"/>
    </row>
    <row r="2" spans="1:92" ht="12.75" hidden="1" customHeight="1" x14ac:dyDescent="0.25">
      <c r="A2" s="9"/>
      <c r="B2" s="9"/>
      <c r="C2" s="9"/>
      <c r="D2" s="9"/>
      <c r="E2" s="99"/>
      <c r="F2" s="9"/>
      <c r="G2" s="84"/>
      <c r="H2" s="79"/>
      <c r="I2" s="65"/>
      <c r="J2" s="85"/>
      <c r="N2" s="62">
        <v>1</v>
      </c>
      <c r="O2" s="88"/>
      <c r="V2" s="63">
        <v>2</v>
      </c>
      <c r="W2" s="84"/>
      <c r="AD2" s="62">
        <v>3</v>
      </c>
      <c r="AE2" s="88"/>
      <c r="AL2" s="63">
        <v>4</v>
      </c>
      <c r="AM2" s="84"/>
      <c r="AT2" s="62">
        <v>5</v>
      </c>
      <c r="AU2" s="88"/>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07" t="s">
        <v>8</v>
      </c>
      <c r="B3" s="108"/>
      <c r="C3" s="109" t="str">
        <f>Instellingen!B3</f>
        <v>West Veluwe</v>
      </c>
      <c r="D3" s="110"/>
      <c r="E3" s="111"/>
      <c r="F3" s="107" t="s">
        <v>27</v>
      </c>
      <c r="G3" s="112"/>
      <c r="H3" s="112"/>
      <c r="I3" s="112"/>
      <c r="J3" s="112"/>
      <c r="K3" s="112"/>
      <c r="L3" s="112"/>
      <c r="M3" s="112"/>
      <c r="N3" s="108"/>
      <c r="O3" s="113"/>
      <c r="P3" s="114"/>
      <c r="Q3" s="114"/>
      <c r="R3" s="114"/>
      <c r="S3" s="114"/>
      <c r="T3" s="114"/>
      <c r="U3" s="114"/>
      <c r="V3" s="115"/>
      <c r="W3" s="116"/>
      <c r="X3" s="117"/>
      <c r="Y3" s="117"/>
      <c r="Z3" s="117"/>
      <c r="AA3" s="117"/>
      <c r="AB3" s="117"/>
      <c r="AC3" s="117"/>
      <c r="AD3" s="117"/>
      <c r="AE3" s="117"/>
      <c r="AF3" s="117"/>
      <c r="AG3" s="117"/>
      <c r="AH3" s="117"/>
      <c r="AI3" s="117"/>
      <c r="AJ3" s="117"/>
      <c r="AK3" s="117"/>
      <c r="AL3" s="118"/>
      <c r="AM3" s="91"/>
      <c r="AN3" s="91"/>
      <c r="AO3" s="91"/>
      <c r="AP3" s="91"/>
      <c r="AQ3" s="91"/>
      <c r="AR3" s="91"/>
      <c r="AS3" s="91"/>
      <c r="AT3" s="91"/>
      <c r="AU3" s="91"/>
      <c r="AV3" s="91"/>
      <c r="AW3" s="91"/>
      <c r="AX3" s="91"/>
      <c r="AY3" s="91"/>
      <c r="AZ3" s="91"/>
      <c r="BA3" s="91"/>
      <c r="BB3" s="91"/>
      <c r="BC3" s="107" t="s">
        <v>26</v>
      </c>
      <c r="BD3" s="112"/>
      <c r="BE3" s="112"/>
      <c r="BF3" s="108"/>
      <c r="BG3" s="20">
        <f>Instellingen!B6</f>
        <v>3</v>
      </c>
      <c r="BH3" s="125"/>
      <c r="BI3" s="126"/>
    </row>
    <row r="4" spans="1:92" x14ac:dyDescent="0.25">
      <c r="A4" s="107" t="s">
        <v>9</v>
      </c>
      <c r="B4" s="108"/>
      <c r="C4" s="131" t="s">
        <v>132</v>
      </c>
      <c r="D4" s="110"/>
      <c r="E4" s="111"/>
      <c r="F4" s="107" t="s">
        <v>33</v>
      </c>
      <c r="G4" s="112"/>
      <c r="H4" s="112"/>
      <c r="I4" s="112"/>
      <c r="J4" s="112"/>
      <c r="K4" s="112"/>
      <c r="L4" s="112"/>
      <c r="M4" s="112"/>
      <c r="N4" s="108"/>
      <c r="O4" s="109">
        <f>Instellingen!B7</f>
        <v>1</v>
      </c>
      <c r="P4" s="110"/>
      <c r="Q4" s="110"/>
      <c r="R4" s="110"/>
      <c r="S4" s="110"/>
      <c r="T4" s="110"/>
      <c r="U4" s="110"/>
      <c r="V4" s="111"/>
      <c r="W4" s="119"/>
      <c r="X4" s="120"/>
      <c r="Y4" s="120"/>
      <c r="Z4" s="120"/>
      <c r="AA4" s="120"/>
      <c r="AB4" s="120"/>
      <c r="AC4" s="120"/>
      <c r="AD4" s="120"/>
      <c r="AE4" s="120"/>
      <c r="AF4" s="120"/>
      <c r="AG4" s="120"/>
      <c r="AH4" s="120"/>
      <c r="AI4" s="120"/>
      <c r="AJ4" s="120"/>
      <c r="AK4" s="120"/>
      <c r="AL4" s="121"/>
      <c r="AM4" s="40"/>
      <c r="AN4" s="40"/>
      <c r="AO4" s="40"/>
      <c r="AP4" s="40"/>
      <c r="AQ4" s="40"/>
      <c r="AR4" s="40"/>
      <c r="AS4" s="40"/>
      <c r="AT4" s="40"/>
      <c r="AU4" s="40"/>
      <c r="AV4" s="40"/>
      <c r="AW4" s="40"/>
      <c r="AX4" s="40"/>
      <c r="AY4" s="40"/>
      <c r="AZ4" s="40"/>
      <c r="BA4" s="40"/>
      <c r="BB4" s="40"/>
      <c r="BC4" s="107"/>
      <c r="BD4" s="112"/>
      <c r="BE4" s="112"/>
      <c r="BF4" s="108"/>
      <c r="BG4" s="20"/>
      <c r="BH4" s="127"/>
      <c r="BI4" s="128"/>
    </row>
    <row r="5" spans="1:92" x14ac:dyDescent="0.25">
      <c r="A5" s="107" t="s">
        <v>10</v>
      </c>
      <c r="B5" s="108"/>
      <c r="C5" s="131"/>
      <c r="D5" s="110"/>
      <c r="E5" s="111"/>
      <c r="F5" s="107" t="s">
        <v>11</v>
      </c>
      <c r="G5" s="112"/>
      <c r="H5" s="112"/>
      <c r="I5" s="112"/>
      <c r="J5" s="112"/>
      <c r="K5" s="112"/>
      <c r="L5" s="112"/>
      <c r="M5" s="112"/>
      <c r="N5" s="108"/>
      <c r="O5" s="109">
        <f>Instellingen!B5</f>
        <v>99</v>
      </c>
      <c r="P5" s="110"/>
      <c r="Q5" s="110"/>
      <c r="R5" s="110"/>
      <c r="S5" s="110"/>
      <c r="T5" s="110"/>
      <c r="U5" s="110"/>
      <c r="V5" s="111"/>
      <c r="W5" s="122"/>
      <c r="X5" s="123"/>
      <c r="Y5" s="123"/>
      <c r="Z5" s="123"/>
      <c r="AA5" s="123"/>
      <c r="AB5" s="123"/>
      <c r="AC5" s="123"/>
      <c r="AD5" s="123"/>
      <c r="AE5" s="123"/>
      <c r="AF5" s="123"/>
      <c r="AG5" s="123"/>
      <c r="AH5" s="123"/>
      <c r="AI5" s="123"/>
      <c r="AJ5" s="123"/>
      <c r="AK5" s="123"/>
      <c r="AL5" s="124"/>
      <c r="AM5" s="92"/>
      <c r="AN5" s="92"/>
      <c r="AO5" s="92"/>
      <c r="AP5" s="92"/>
      <c r="AQ5" s="92"/>
      <c r="AR5" s="92"/>
      <c r="AS5" s="92"/>
      <c r="AT5" s="92"/>
      <c r="AU5" s="92"/>
      <c r="AV5" s="92"/>
      <c r="AW5" s="92"/>
      <c r="AX5" s="92"/>
      <c r="AY5" s="92"/>
      <c r="AZ5" s="92"/>
      <c r="BA5" s="92"/>
      <c r="BB5" s="92"/>
      <c r="BC5" s="132" t="s">
        <v>12</v>
      </c>
      <c r="BD5" s="133"/>
      <c r="BE5" s="133"/>
      <c r="BF5" s="134"/>
      <c r="BG5" s="8"/>
      <c r="BH5" s="127"/>
      <c r="BI5" s="128"/>
    </row>
    <row r="6" spans="1:92" ht="12.75" customHeight="1" x14ac:dyDescent="0.25">
      <c r="A6" s="135"/>
      <c r="B6" s="136"/>
      <c r="C6" s="136"/>
      <c r="D6" s="136"/>
      <c r="E6" s="137"/>
      <c r="F6" s="36" t="s">
        <v>13</v>
      </c>
      <c r="G6" s="140" t="str">
        <f>Instellingen!B40</f>
        <v xml:space="preserve">Putten </v>
      </c>
      <c r="H6" s="141"/>
      <c r="I6" s="141"/>
      <c r="J6" s="141"/>
      <c r="K6" s="141"/>
      <c r="L6" s="141"/>
      <c r="M6" s="141"/>
      <c r="N6" s="142"/>
      <c r="O6" s="143" t="str">
        <f>Instellingen!B41</f>
        <v>Nijkerkerveen</v>
      </c>
      <c r="P6" s="144"/>
      <c r="Q6" s="144"/>
      <c r="R6" s="144"/>
      <c r="S6" s="144"/>
      <c r="T6" s="144"/>
      <c r="U6" s="144"/>
      <c r="V6" s="145"/>
      <c r="W6" s="140" t="str">
        <f>Instellingen!B42</f>
        <v>Hoevelaken</v>
      </c>
      <c r="X6" s="141"/>
      <c r="Y6" s="141"/>
      <c r="Z6" s="141"/>
      <c r="AA6" s="141"/>
      <c r="AB6" s="141"/>
      <c r="AC6" s="141"/>
      <c r="AD6" s="142"/>
      <c r="AE6" s="143" t="str">
        <f>Instellingen!B43</f>
        <v xml:space="preserve"> </v>
      </c>
      <c r="AF6" s="144"/>
      <c r="AG6" s="144"/>
      <c r="AH6" s="144"/>
      <c r="AI6" s="144"/>
      <c r="AJ6" s="144"/>
      <c r="AK6" s="144"/>
      <c r="AL6" s="145"/>
      <c r="AM6" s="140" t="str">
        <f>Instellingen!B44</f>
        <v xml:space="preserve"> </v>
      </c>
      <c r="AN6" s="141"/>
      <c r="AO6" s="141"/>
      <c r="AP6" s="141"/>
      <c r="AQ6" s="141"/>
      <c r="AR6" s="141"/>
      <c r="AS6" s="141"/>
      <c r="AT6" s="142"/>
      <c r="AU6" s="143" t="str">
        <f>Instellingen!B45</f>
        <v xml:space="preserve"> </v>
      </c>
      <c r="AV6" s="144"/>
      <c r="AW6" s="144"/>
      <c r="AX6" s="144"/>
      <c r="AY6" s="144"/>
      <c r="AZ6" s="144"/>
      <c r="BA6" s="144"/>
      <c r="BB6" s="145"/>
      <c r="BC6" s="146" t="s">
        <v>32</v>
      </c>
      <c r="BD6" s="147"/>
      <c r="BE6" s="108"/>
      <c r="BF6" s="34"/>
      <c r="BG6" s="20"/>
      <c r="BH6" s="127"/>
      <c r="BI6" s="128"/>
    </row>
    <row r="7" spans="1:92" ht="12.75" customHeight="1" x14ac:dyDescent="0.25">
      <c r="A7" s="138"/>
      <c r="B7" s="138"/>
      <c r="C7" s="138"/>
      <c r="D7" s="138"/>
      <c r="E7" s="139"/>
      <c r="F7" s="36" t="s">
        <v>14</v>
      </c>
      <c r="G7" s="148" t="str">
        <f>Instellingen!C40</f>
        <v>3 Mei</v>
      </c>
      <c r="H7" s="149"/>
      <c r="I7" s="149"/>
      <c r="J7" s="149"/>
      <c r="K7" s="149"/>
      <c r="L7" s="149"/>
      <c r="M7" s="149"/>
      <c r="N7" s="150"/>
      <c r="O7" s="151" t="str">
        <f>Instellingen!C41</f>
        <v>17 Mei</v>
      </c>
      <c r="P7" s="152"/>
      <c r="Q7" s="152"/>
      <c r="R7" s="152"/>
      <c r="S7" s="152"/>
      <c r="T7" s="152"/>
      <c r="U7" s="152"/>
      <c r="V7" s="153"/>
      <c r="W7" s="148" t="str">
        <f>Instellingen!C42</f>
        <v xml:space="preserve">7 Juni </v>
      </c>
      <c r="X7" s="149"/>
      <c r="Y7" s="149"/>
      <c r="Z7" s="149"/>
      <c r="AA7" s="149"/>
      <c r="AB7" s="149"/>
      <c r="AC7" s="149"/>
      <c r="AD7" s="150"/>
      <c r="AE7" s="151" t="str">
        <f>Instellingen!C43</f>
        <v xml:space="preserve"> </v>
      </c>
      <c r="AF7" s="152"/>
      <c r="AG7" s="152"/>
      <c r="AH7" s="152"/>
      <c r="AI7" s="152"/>
      <c r="AJ7" s="152"/>
      <c r="AK7" s="152"/>
      <c r="AL7" s="153"/>
      <c r="AM7" s="148" t="str">
        <f>Instellingen!C44</f>
        <v xml:space="preserve"> </v>
      </c>
      <c r="AN7" s="159"/>
      <c r="AO7" s="159"/>
      <c r="AP7" s="159"/>
      <c r="AQ7" s="159"/>
      <c r="AR7" s="159"/>
      <c r="AS7" s="159"/>
      <c r="AT7" s="160"/>
      <c r="AU7" s="151" t="str">
        <f>Instellingen!C45</f>
        <v xml:space="preserve"> </v>
      </c>
      <c r="AV7" s="161"/>
      <c r="AW7" s="161"/>
      <c r="AX7" s="161"/>
      <c r="AY7" s="161"/>
      <c r="AZ7" s="161"/>
      <c r="BA7" s="161"/>
      <c r="BB7" s="162"/>
      <c r="BC7" s="37" t="s">
        <v>34</v>
      </c>
      <c r="BD7" s="10" t="s">
        <v>35</v>
      </c>
      <c r="BE7" s="5" t="s">
        <v>36</v>
      </c>
      <c r="BF7" s="3"/>
      <c r="BG7" s="3"/>
      <c r="BH7" s="129"/>
      <c r="BI7" s="130"/>
    </row>
    <row r="8" spans="1:92" ht="25.5" customHeight="1" x14ac:dyDescent="0.25">
      <c r="A8" s="2" t="s">
        <v>18</v>
      </c>
      <c r="B8" s="2" t="s">
        <v>6</v>
      </c>
      <c r="C8" s="2" t="s">
        <v>0</v>
      </c>
      <c r="D8" s="2" t="s">
        <v>1</v>
      </c>
      <c r="E8" s="97" t="s">
        <v>71</v>
      </c>
      <c r="F8" s="36" t="s">
        <v>3</v>
      </c>
      <c r="G8" s="7" t="s">
        <v>73</v>
      </c>
      <c r="H8" s="90" t="s">
        <v>98</v>
      </c>
      <c r="I8" s="66" t="s">
        <v>75</v>
      </c>
      <c r="J8" s="86" t="s">
        <v>76</v>
      </c>
      <c r="K8" s="83" t="s">
        <v>99</v>
      </c>
      <c r="L8" s="69" t="s">
        <v>78</v>
      </c>
      <c r="M8" s="2" t="s">
        <v>4</v>
      </c>
      <c r="N8" s="2" t="s">
        <v>15</v>
      </c>
      <c r="O8" s="89" t="s">
        <v>73</v>
      </c>
      <c r="P8" s="83" t="s">
        <v>98</v>
      </c>
      <c r="Q8" s="78" t="s">
        <v>75</v>
      </c>
      <c r="R8" s="71" t="s">
        <v>76</v>
      </c>
      <c r="S8" s="83" t="s">
        <v>99</v>
      </c>
      <c r="T8" s="78" t="s">
        <v>78</v>
      </c>
      <c r="U8" s="2" t="s">
        <v>4</v>
      </c>
      <c r="V8" s="2" t="s">
        <v>15</v>
      </c>
      <c r="W8" s="89" t="s">
        <v>73</v>
      </c>
      <c r="X8" s="83" t="s">
        <v>98</v>
      </c>
      <c r="Y8" s="78" t="s">
        <v>75</v>
      </c>
      <c r="Z8" s="71" t="s">
        <v>76</v>
      </c>
      <c r="AA8" s="83" t="s">
        <v>99</v>
      </c>
      <c r="AB8" s="78" t="s">
        <v>78</v>
      </c>
      <c r="AC8" s="2" t="s">
        <v>4</v>
      </c>
      <c r="AD8" s="2" t="s">
        <v>15</v>
      </c>
      <c r="AE8" s="89" t="s">
        <v>73</v>
      </c>
      <c r="AF8" s="83" t="s">
        <v>98</v>
      </c>
      <c r="AG8" s="78" t="s">
        <v>75</v>
      </c>
      <c r="AH8" s="71" t="s">
        <v>76</v>
      </c>
      <c r="AI8" s="83" t="s">
        <v>99</v>
      </c>
      <c r="AJ8" s="78" t="s">
        <v>78</v>
      </c>
      <c r="AK8" s="2" t="s">
        <v>4</v>
      </c>
      <c r="AL8" s="2" t="s">
        <v>15</v>
      </c>
      <c r="AM8" s="89" t="s">
        <v>73</v>
      </c>
      <c r="AN8" s="83" t="s">
        <v>98</v>
      </c>
      <c r="AO8" s="78" t="s">
        <v>75</v>
      </c>
      <c r="AP8" s="71" t="s">
        <v>76</v>
      </c>
      <c r="AQ8" s="83" t="s">
        <v>99</v>
      </c>
      <c r="AR8" s="78" t="s">
        <v>78</v>
      </c>
      <c r="AS8" s="2" t="s">
        <v>4</v>
      </c>
      <c r="AT8" s="2" t="s">
        <v>15</v>
      </c>
      <c r="AU8" s="89" t="s">
        <v>73</v>
      </c>
      <c r="AV8" s="83" t="s">
        <v>98</v>
      </c>
      <c r="AW8" s="78" t="s">
        <v>75</v>
      </c>
      <c r="AX8" s="71" t="s">
        <v>76</v>
      </c>
      <c r="AY8" s="83" t="s">
        <v>99</v>
      </c>
      <c r="AZ8" s="78" t="s">
        <v>78</v>
      </c>
      <c r="BA8" s="2" t="s">
        <v>4</v>
      </c>
      <c r="BB8" s="2" t="s">
        <v>15</v>
      </c>
      <c r="BC8" s="38" t="s">
        <v>22</v>
      </c>
      <c r="BD8" s="23" t="s">
        <v>22</v>
      </c>
      <c r="BE8" s="64" t="s">
        <v>22</v>
      </c>
      <c r="BF8" s="22" t="s">
        <v>16</v>
      </c>
      <c r="BG8" s="22" t="s">
        <v>17</v>
      </c>
      <c r="BH8" s="7" t="s">
        <v>69</v>
      </c>
      <c r="BI8" s="2" t="s">
        <v>5</v>
      </c>
      <c r="BK8" s="72" t="s">
        <v>86</v>
      </c>
      <c r="BL8" s="72" t="s">
        <v>79</v>
      </c>
      <c r="BM8" s="72" t="s">
        <v>87</v>
      </c>
      <c r="BN8" s="72" t="s">
        <v>80</v>
      </c>
      <c r="BO8" s="72" t="s">
        <v>97</v>
      </c>
      <c r="BP8" s="72" t="s">
        <v>88</v>
      </c>
      <c r="BQ8" s="72" t="s">
        <v>81</v>
      </c>
      <c r="BR8" s="72" t="s">
        <v>89</v>
      </c>
      <c r="BS8" s="72" t="s">
        <v>101</v>
      </c>
      <c r="BT8" s="73" t="s">
        <v>96</v>
      </c>
      <c r="BU8" s="72" t="s">
        <v>90</v>
      </c>
      <c r="BV8" s="72" t="s">
        <v>82</v>
      </c>
      <c r="BW8" s="72" t="s">
        <v>91</v>
      </c>
      <c r="BX8" s="72" t="s">
        <v>83</v>
      </c>
      <c r="BY8" s="73" t="s">
        <v>95</v>
      </c>
      <c r="BZ8" s="72" t="s">
        <v>92</v>
      </c>
      <c r="CA8" s="72" t="s">
        <v>84</v>
      </c>
      <c r="CB8" s="72" t="s">
        <v>93</v>
      </c>
      <c r="CC8" s="73" t="s">
        <v>85</v>
      </c>
      <c r="CD8" s="73" t="s">
        <v>94</v>
      </c>
      <c r="CE8" s="72" t="s">
        <v>106</v>
      </c>
      <c r="CF8" s="72" t="s">
        <v>107</v>
      </c>
      <c r="CG8" s="72" t="s">
        <v>108</v>
      </c>
      <c r="CH8" s="72" t="s">
        <v>109</v>
      </c>
      <c r="CI8" s="73" t="s">
        <v>116</v>
      </c>
      <c r="CJ8" s="72" t="s">
        <v>111</v>
      </c>
      <c r="CK8" s="72" t="s">
        <v>112</v>
      </c>
      <c r="CL8" s="72" t="s">
        <v>113</v>
      </c>
      <c r="CM8" s="73" t="s">
        <v>114</v>
      </c>
      <c r="CN8" s="73" t="s">
        <v>115</v>
      </c>
    </row>
  </sheetData>
  <sheetProtection sheet="1" objects="1" scenarios="1"/>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type="whole" allowBlank="1" showInputMessage="1" showErrorMessage="1" sqref="BG3" xr:uid="{00000000-0002-0000-0900-000000000000}">
      <formula1>1</formula1>
      <formula2>4</formula2>
    </dataValidation>
    <dataValidation type="whole" allowBlank="1" showInputMessage="1" showErrorMessage="1" sqref="BG4" xr:uid="{00000000-0002-0000-0900-000001000000}">
      <formula1>1</formula1>
      <formula2>2</formula2>
    </dataValidation>
    <dataValidation type="whole" operator="lessThan" allowBlank="1" showInputMessage="1" showErrorMessage="1" sqref="BG5" xr:uid="{00000000-0002-0000-0900-000002000000}">
      <formula1>9</formula1>
    </dataValidation>
    <dataValidation type="whole" operator="lessThan" allowBlank="1" showInputMessage="1" showErrorMessage="1" sqref="BG6" xr:uid="{00000000-0002-0000-0900-000003000000}">
      <formula1>340</formula1>
    </dataValidation>
    <dataValidation type="list" allowBlank="1" showInputMessage="1" showErrorMessage="1" sqref="BH1:BH2 BH9:BH65536" xr:uid="{00000000-0002-0000-0900-000004000000}">
      <formula1>"ja,nee"</formula1>
    </dataValidation>
    <dataValidation type="decimal" allowBlank="1" showInputMessage="1" showErrorMessage="1" sqref="H1:H2 K1:K2 P1:P2 S1:S2 X1:X2 AA1:AA2 AI1:AI2 AF1:AF2 AN1:AN2 AQ1:AQ2 AY1:AY2 AV1:AV2 AV9:AV65536 AY9:AY65536 AN9:AN65536 AQ9:AQ65536 AF9:AF65536 K9:K65536 S9:S65536 P9:P65536 X9:X65536 AA9:AA65536 H9:H65536 AI9:AI65536" xr:uid="{00000000-0002-0000-0900-000005000000}">
      <formula1>0</formula1>
      <formula2>100</formula2>
    </dataValidation>
    <dataValidation type="decimal" allowBlank="1" showInputMessage="1" showErrorMessage="1" sqref="L1:L2 I1:I2 T1:T2 Q1:Q2 AG1:AG2 AB1:AB2 Y1:Y2 AJ1:AJ2 AR1:AR2 AO1:AO2 AW1:AW2 AZ1:AZ2 AZ9:AZ65536 AW9:AW65536 AR9:AR65536 AO9:AO65536 AJ9:AJ65536 Q9:Q65536 AG9:AG65536 AB9:AB65536 I9:I65536 T9:T65536 Y9:Y65536 L9:L65536" xr:uid="{00000000-0002-0000-0900-000006000000}">
      <formula1>0</formula1>
      <formula2>10</formula2>
    </dataValidation>
    <dataValidation operator="lessThan" allowBlank="1" showInputMessage="1" showErrorMessage="1" sqref="O1:O2 AE1:AE2 AU1:AU2 AU9:AU65536 AE9:AE65536 O9:O65536" xr:uid="{00000000-0002-0000-0900-000007000000}"/>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7938"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67939"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67940"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7941"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7942"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7943"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7944"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7945"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7946"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7947"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7948"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7949"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67950" r:id="rId17" name="Button 14">
              <controlPr defaultSize="0" print="0" autoFill="0" autoPict="0" macro="[0]!Sort_Punten_3">
                <anchor moveWithCells="1" sizeWithCells="1">
                  <from>
                    <xdr:col>30</xdr:col>
                    <xdr:colOff>0</xdr:colOff>
                    <xdr:row>6</xdr:row>
                    <xdr:rowOff>152400</xdr:rowOff>
                  </from>
                  <to>
                    <xdr:col>30</xdr:col>
                    <xdr:colOff>0</xdr:colOff>
                    <xdr:row>7</xdr:row>
                    <xdr:rowOff>160020</xdr:rowOff>
                  </to>
                </anchor>
              </controlPr>
            </control>
          </mc:Choice>
        </mc:AlternateContent>
        <mc:AlternateContent xmlns:mc="http://schemas.openxmlformats.org/markup-compatibility/2006">
          <mc:Choice Requires="x14">
            <control shapeId="167951" r:id="rId18" name="Button 15">
              <controlPr defaultSize="0" print="0" autoFill="0" autoPict="0" macro="[0]!Sort_Pl_Punten_5">
                <anchor moveWithCells="1" sizeWithCells="1">
                  <from>
                    <xdr:col>30</xdr:col>
                    <xdr:colOff>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7952"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7953" r:id="rId20" name="Button 17">
              <controlPr defaultSize="0" print="0" autoFill="0" autoPict="0" macro="[0]!Sort_Pl_Punten_4">
                <anchor moveWithCells="1" sizeWithCells="1">
                  <from>
                    <xdr:col>30</xdr:col>
                    <xdr:colOff>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7954" r:id="rId21" name="Button 18">
              <controlPr defaultSize="0" print="0" autoFill="0" autoPict="0" macro="[0]!Sort_Punten_5">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7955" r:id="rId22" name="Button 19">
              <controlPr defaultSize="0" print="0" autoFill="0" autoPict="0" macro="[0]!Sort_Punten_6">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7956" r:id="rId23" name="Button 20">
              <controlPr defaultSize="0" print="0" autoFill="0" autoPict="0" macro="[0]!Sort_Pl_Punten_6">
                <anchor moveWithCells="1" sizeWithCells="1">
                  <from>
                    <xdr:col>30</xdr:col>
                    <xdr:colOff>0</xdr:colOff>
                    <xdr:row>7</xdr:row>
                    <xdr:rowOff>7620</xdr:rowOff>
                  </from>
                  <to>
                    <xdr:col>30</xdr:col>
                    <xdr:colOff>0</xdr:colOff>
                    <xdr:row>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dimension ref="A1:K5"/>
  <sheetViews>
    <sheetView workbookViewId="0">
      <selection activeCell="C4" sqref="C4:E4"/>
    </sheetView>
  </sheetViews>
  <sheetFormatPr defaultRowHeight="13.2" x14ac:dyDescent="0.25"/>
  <cols>
    <col min="1" max="1" width="6.88671875" style="1" bestFit="1" customWidth="1"/>
    <col min="2" max="2" width="10" style="1" customWidth="1"/>
    <col min="3" max="3" width="28.109375" style="1" customWidth="1"/>
    <col min="4" max="4" width="26.6640625" style="1" customWidth="1"/>
    <col min="5" max="5" width="7.88671875" style="1" bestFit="1" customWidth="1"/>
    <col min="6" max="6" width="4.109375" style="1" bestFit="1" customWidth="1"/>
    <col min="7" max="7" width="23.33203125" style="1" customWidth="1"/>
    <col min="8" max="8" width="8.6640625" style="1" customWidth="1"/>
    <col min="9" max="9" width="7.88671875" style="16" customWidth="1"/>
    <col min="10" max="10" width="7.5546875" style="1" customWidth="1"/>
    <col min="11" max="11" width="13.44140625" style="1" customWidth="1"/>
  </cols>
  <sheetData>
    <row r="1" spans="1:11" x14ac:dyDescent="0.25">
      <c r="A1" s="104" t="s">
        <v>28</v>
      </c>
      <c r="B1" s="105"/>
      <c r="C1" s="105"/>
      <c r="D1" s="105"/>
      <c r="E1" s="105"/>
      <c r="F1" s="105"/>
      <c r="G1" s="106"/>
      <c r="H1" s="107"/>
      <c r="I1" s="108"/>
      <c r="J1" s="17"/>
      <c r="K1" s="17"/>
    </row>
    <row r="2" spans="1:11" hidden="1" x14ac:dyDescent="0.25">
      <c r="A2"/>
      <c r="B2"/>
      <c r="C2"/>
      <c r="D2"/>
      <c r="E2"/>
      <c r="F2"/>
      <c r="I2" s="14"/>
      <c r="J2"/>
      <c r="K2"/>
    </row>
    <row r="3" spans="1:11" ht="25.5" customHeight="1" x14ac:dyDescent="0.25">
      <c r="A3" s="6" t="s">
        <v>8</v>
      </c>
      <c r="B3" s="163" t="s">
        <v>40</v>
      </c>
      <c r="C3" s="164"/>
      <c r="D3" s="18"/>
      <c r="E3" s="165"/>
      <c r="F3" s="165"/>
      <c r="G3" s="11"/>
      <c r="H3" s="166" t="s">
        <v>31</v>
      </c>
      <c r="I3" s="167"/>
      <c r="J3" s="19"/>
      <c r="K3" s="13"/>
    </row>
    <row r="4" spans="1:11" ht="26.4" x14ac:dyDescent="0.25">
      <c r="A4" s="2" t="s">
        <v>20</v>
      </c>
      <c r="B4" s="2" t="s">
        <v>6</v>
      </c>
      <c r="C4" s="2" t="s">
        <v>0</v>
      </c>
      <c r="D4" s="2" t="s">
        <v>1</v>
      </c>
      <c r="E4" s="2" t="s">
        <v>21</v>
      </c>
      <c r="F4" s="2" t="s">
        <v>23</v>
      </c>
      <c r="G4" s="2" t="s">
        <v>24</v>
      </c>
      <c r="H4" s="12" t="s">
        <v>29</v>
      </c>
      <c r="I4" s="15"/>
      <c r="J4" s="7" t="s">
        <v>30</v>
      </c>
      <c r="K4" s="2" t="s">
        <v>25</v>
      </c>
    </row>
    <row r="5" spans="1:11" x14ac:dyDescent="0.25">
      <c r="A5" s="4"/>
      <c r="B5" s="4"/>
      <c r="C5" s="4"/>
      <c r="D5" s="4"/>
      <c r="E5" s="4"/>
      <c r="F5" s="4"/>
    </row>
  </sheetData>
  <sheetProtection sheet="1" objects="1" scenarios="1"/>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0A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7620</xdr:colOff>
                    <xdr:row>2</xdr:row>
                    <xdr:rowOff>0</xdr:rowOff>
                  </from>
                  <to>
                    <xdr:col>3</xdr:col>
                    <xdr:colOff>1775460</xdr:colOff>
                    <xdr:row>2</xdr:row>
                    <xdr:rowOff>312420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6"/>
  <dimension ref="A1:N8"/>
  <sheetViews>
    <sheetView workbookViewId="0">
      <pane ySplit="8" topLeftCell="A9" activePane="bottomLeft" state="frozen"/>
      <selection activeCell="C4" sqref="C4:E4"/>
      <selection pane="bottomLeft" activeCell="A9" sqref="A9:XFD9"/>
    </sheetView>
  </sheetViews>
  <sheetFormatPr defaultRowHeight="13.2" x14ac:dyDescent="0.25"/>
  <cols>
    <col min="1" max="1" width="5.77734375" style="1" customWidth="1"/>
    <col min="2" max="2" width="10.77734375" style="1" customWidth="1"/>
    <col min="3" max="3" width="27.77734375" style="1" customWidth="1"/>
    <col min="4" max="4" width="25.77734375" style="1" customWidth="1"/>
    <col min="5" max="5" width="28.77734375" style="1" customWidth="1"/>
    <col min="6" max="6" width="3.77734375" style="1" customWidth="1"/>
    <col min="7" max="7" width="4.77734375" style="1" customWidth="1"/>
    <col min="8" max="8" width="21.77734375" style="1" customWidth="1"/>
    <col min="9" max="9" width="4.77734375" style="1" customWidth="1"/>
    <col min="10" max="10" width="4.77734375" style="58" customWidth="1"/>
    <col min="11" max="13" width="4.77734375" style="1" customWidth="1"/>
    <col min="14" max="14" width="5" style="1" customWidth="1"/>
    <col min="15" max="15" width="4.5546875" customWidth="1"/>
    <col min="16" max="16" width="6" customWidth="1"/>
    <col min="17" max="17" width="5.5546875" customWidth="1"/>
    <col min="18" max="18" width="6" customWidth="1"/>
  </cols>
  <sheetData>
    <row r="1" spans="1:14" x14ac:dyDescent="0.25">
      <c r="A1" s="104" t="s">
        <v>59</v>
      </c>
      <c r="B1" s="105"/>
      <c r="C1" s="105"/>
      <c r="D1" s="105"/>
      <c r="E1" s="105"/>
      <c r="F1" s="105"/>
      <c r="G1" s="105"/>
      <c r="H1" s="105"/>
      <c r="I1" s="105"/>
      <c r="J1" s="105"/>
      <c r="K1" s="105"/>
      <c r="L1" s="105"/>
      <c r="M1" s="32"/>
      <c r="N1" s="35"/>
    </row>
    <row r="2" spans="1:14" ht="12.75" hidden="1" customHeight="1" x14ac:dyDescent="0.25">
      <c r="A2" s="39"/>
      <c r="B2" s="40"/>
      <c r="C2" s="40">
        <v>9</v>
      </c>
      <c r="D2" s="9">
        <f>FLOOR((C2+3)/4,1)</f>
        <v>3</v>
      </c>
      <c r="E2" s="40"/>
      <c r="F2" s="40"/>
      <c r="G2" s="40"/>
      <c r="H2" s="40">
        <v>192</v>
      </c>
      <c r="I2" s="1">
        <v>190</v>
      </c>
      <c r="J2" s="58">
        <f>H2+I2</f>
        <v>382</v>
      </c>
      <c r="N2" s="41"/>
    </row>
    <row r="3" spans="1:14" x14ac:dyDescent="0.25">
      <c r="A3" s="33" t="s">
        <v>8</v>
      </c>
      <c r="B3" s="34"/>
      <c r="C3" s="109" t="str">
        <f>Instellingen!B3</f>
        <v>West Veluwe</v>
      </c>
      <c r="D3" s="111"/>
      <c r="E3" s="107" t="s">
        <v>60</v>
      </c>
      <c r="F3" s="112"/>
      <c r="G3" s="108"/>
      <c r="H3" s="113">
        <v>1</v>
      </c>
      <c r="I3" s="114"/>
      <c r="J3" s="114"/>
      <c r="K3" s="114"/>
      <c r="L3" s="114"/>
      <c r="M3" s="114"/>
      <c r="N3" s="115"/>
    </row>
    <row r="4" spans="1:14" hidden="1" x14ac:dyDescent="0.25">
      <c r="A4" s="42"/>
      <c r="B4" s="43"/>
      <c r="C4" s="44"/>
      <c r="D4" s="45"/>
      <c r="E4" s="45"/>
      <c r="F4" s="46"/>
      <c r="G4" s="47"/>
      <c r="H4" s="48"/>
      <c r="I4" s="48"/>
      <c r="J4" s="59"/>
      <c r="K4" s="48"/>
      <c r="L4" s="48"/>
      <c r="M4" s="49"/>
      <c r="N4" s="50"/>
    </row>
    <row r="5" spans="1:14" hidden="1" x14ac:dyDescent="0.25">
      <c r="A5" s="51"/>
      <c r="B5" s="52"/>
      <c r="C5" s="53"/>
      <c r="D5" s="54"/>
      <c r="E5" s="54"/>
      <c r="F5" s="55"/>
      <c r="G5" s="51"/>
      <c r="H5" s="56"/>
      <c r="I5" s="56"/>
      <c r="J5" s="60"/>
      <c r="K5" s="56"/>
      <c r="L5" s="56"/>
      <c r="M5" s="49"/>
      <c r="N5" s="50"/>
    </row>
    <row r="6" spans="1:14" ht="12.75" customHeight="1" x14ac:dyDescent="0.25">
      <c r="A6" s="168" t="s">
        <v>126</v>
      </c>
      <c r="B6" s="169"/>
      <c r="C6" s="169"/>
      <c r="D6" s="169"/>
      <c r="E6" s="169"/>
      <c r="F6" s="169"/>
      <c r="G6" s="169"/>
      <c r="H6" s="169"/>
      <c r="I6" s="169"/>
      <c r="J6" s="169"/>
      <c r="K6" s="169"/>
      <c r="L6" s="169"/>
      <c r="M6" s="169"/>
      <c r="N6" s="170"/>
    </row>
    <row r="7" spans="1:14" ht="12.75" customHeight="1" x14ac:dyDescent="0.25">
      <c r="A7" s="171"/>
      <c r="B7" s="172"/>
      <c r="C7" s="172"/>
      <c r="D7" s="172"/>
      <c r="E7" s="172"/>
      <c r="F7" s="172"/>
      <c r="G7" s="172"/>
      <c r="H7" s="172"/>
      <c r="I7" s="172"/>
      <c r="J7" s="172"/>
      <c r="K7" s="172"/>
      <c r="L7" s="172"/>
      <c r="M7" s="172"/>
      <c r="N7" s="173"/>
    </row>
    <row r="8" spans="1:14" ht="25.5" customHeight="1" x14ac:dyDescent="0.25">
      <c r="A8" s="2" t="s">
        <v>18</v>
      </c>
      <c r="B8" s="2" t="s">
        <v>6</v>
      </c>
      <c r="C8" s="2" t="s">
        <v>0</v>
      </c>
      <c r="D8" s="2" t="s">
        <v>1</v>
      </c>
      <c r="E8" s="2" t="s">
        <v>61</v>
      </c>
      <c r="F8" s="2" t="s">
        <v>2</v>
      </c>
      <c r="G8" s="2" t="s">
        <v>3</v>
      </c>
      <c r="H8" s="7" t="s">
        <v>62</v>
      </c>
      <c r="I8" s="7" t="s">
        <v>63</v>
      </c>
      <c r="J8" s="21" t="s">
        <v>64</v>
      </c>
      <c r="K8" s="7"/>
      <c r="L8" s="7"/>
      <c r="M8" s="2"/>
      <c r="N8" s="57" t="s">
        <v>5</v>
      </c>
    </row>
  </sheetData>
  <mergeCells count="5">
    <mergeCell ref="A6:N7"/>
    <mergeCell ref="A1:L1"/>
    <mergeCell ref="C3:D3"/>
    <mergeCell ref="E3:G3"/>
    <mergeCell ref="H3:N3"/>
  </mergeCells>
  <phoneticPr fontId="0" type="noConversion"/>
  <dataValidations count="3">
    <dataValidation operator="lessThan" allowBlank="1" showInputMessage="1" showErrorMessage="1" error="De waarde is maximaal 500" sqref="H8" xr:uid="{00000000-0002-0000-0B00-000000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0B00-000001000000}">
      <formula1>1</formula1>
      <formula2>6</formula2>
    </dataValidation>
    <dataValidation type="whole" operator="lessThan" allowBlank="1" showInputMessage="1" showErrorMessage="1" error="De waarde is maximaal 500" sqref="H9:I60015" xr:uid="{00000000-0002-0000-0B00-000002000000}">
      <formula1>500</formula1>
    </dataValidation>
  </dataValidations>
  <pageMargins left="0.75" right="0.75" top="1" bottom="1" header="0.5" footer="0.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Button 1">
              <controlPr defaultSize="0" print="0" autoFill="0" autoPict="0" macro="[0]!Winnaars">
                <anchor moveWithCells="1" sizeWithCells="1">
                  <from>
                    <xdr:col>0</xdr:col>
                    <xdr:colOff>45720</xdr:colOff>
                    <xdr:row>5</xdr:row>
                    <xdr:rowOff>22860</xdr:rowOff>
                  </from>
                  <to>
                    <xdr:col>2</xdr:col>
                    <xdr:colOff>1143000</xdr:colOff>
                    <xdr:row>6</xdr:row>
                    <xdr:rowOff>144780</xdr:rowOff>
                  </to>
                </anchor>
              </controlPr>
            </control>
          </mc:Choice>
        </mc:AlternateContent>
        <mc:AlternateContent xmlns:mc="http://schemas.openxmlformats.org/markup-compatibility/2006">
          <mc:Choice Requires="x14">
            <control shapeId="109570" r:id="rId5" name="Button 2">
              <controlPr defaultSize="0" print="0" autoFill="0" autoPict="0" macro="[0]!Dubbele_Combinaties">
                <anchor moveWithCells="1" sizeWithCells="1">
                  <from>
                    <xdr:col>2</xdr:col>
                    <xdr:colOff>1165860</xdr:colOff>
                    <xdr:row>5</xdr:row>
                    <xdr:rowOff>22860</xdr:rowOff>
                  </from>
                  <to>
                    <xdr:col>3</xdr:col>
                    <xdr:colOff>792480</xdr:colOff>
                    <xdr:row>6</xdr:row>
                    <xdr:rowOff>144780</xdr:rowOff>
                  </to>
                </anchor>
              </controlPr>
            </control>
          </mc:Choice>
        </mc:AlternateContent>
        <mc:AlternateContent xmlns:mc="http://schemas.openxmlformats.org/markup-compatibility/2006">
          <mc:Choice Requires="x14">
            <control shapeId="109571" r:id="rId6" name="Button 3">
              <controlPr defaultSize="0" print="0" autoFill="0" autoPict="0" macro="[0]!Importeren_Gegevens">
                <anchor moveWithCells="1" sizeWithCells="1">
                  <from>
                    <xdr:col>3</xdr:col>
                    <xdr:colOff>822960</xdr:colOff>
                    <xdr:row>5</xdr:row>
                    <xdr:rowOff>22860</xdr:rowOff>
                  </from>
                  <to>
                    <xdr:col>6</xdr:col>
                    <xdr:colOff>220980</xdr:colOff>
                    <xdr:row>6</xdr:row>
                    <xdr:rowOff>144780</xdr:rowOff>
                  </to>
                </anchor>
              </controlPr>
            </control>
          </mc:Choice>
        </mc:AlternateContent>
        <mc:AlternateContent xmlns:mc="http://schemas.openxmlformats.org/markup-compatibility/2006">
          <mc:Choice Requires="x14">
            <control shapeId="109572" r:id="rId7" name="Button 4">
              <controlPr defaultSize="0" print="0" autoFill="0" autoPict="0" macro="[0]!Import_Verwerken">
                <anchor moveWithCells="1" sizeWithCells="1">
                  <from>
                    <xdr:col>6</xdr:col>
                    <xdr:colOff>251460</xdr:colOff>
                    <xdr:row>5</xdr:row>
                    <xdr:rowOff>22860</xdr:rowOff>
                  </from>
                  <to>
                    <xdr:col>8</xdr:col>
                    <xdr:colOff>0</xdr:colOff>
                    <xdr:row>6</xdr:row>
                    <xdr:rowOff>144780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9">
    <pageSetUpPr fitToPage="1"/>
  </sheetPr>
  <dimension ref="A1:D45"/>
  <sheetViews>
    <sheetView workbookViewId="0">
      <pane ySplit="2" topLeftCell="A13" activePane="bottomLeft" state="frozen"/>
      <selection activeCell="C4" sqref="C4:E4"/>
      <selection pane="bottomLeft" activeCell="D41" sqref="D41"/>
    </sheetView>
  </sheetViews>
  <sheetFormatPr defaultRowHeight="13.2" x14ac:dyDescent="0.25"/>
  <cols>
    <col min="1" max="1" width="36.5546875" bestFit="1" customWidth="1"/>
    <col min="2" max="2" width="37" customWidth="1"/>
    <col min="3" max="3" width="46.44140625" customWidth="1"/>
    <col min="4" max="4" width="15.88671875" customWidth="1"/>
  </cols>
  <sheetData>
    <row r="1" spans="1:4" x14ac:dyDescent="0.25">
      <c r="A1" s="25"/>
      <c r="B1" s="26" t="s">
        <v>37</v>
      </c>
      <c r="C1" s="26" t="s">
        <v>25</v>
      </c>
      <c r="D1" s="3"/>
    </row>
    <row r="2" spans="1:4" x14ac:dyDescent="0.25">
      <c r="A2" s="27" t="s">
        <v>38</v>
      </c>
      <c r="B2" s="2"/>
      <c r="C2" s="2"/>
      <c r="D2" s="22"/>
    </row>
    <row r="3" spans="1:4" x14ac:dyDescent="0.25">
      <c r="A3" s="28" t="s">
        <v>39</v>
      </c>
      <c r="B3" s="29" t="s">
        <v>135</v>
      </c>
      <c r="C3" s="30"/>
      <c r="D3" s="30"/>
    </row>
    <row r="4" spans="1:4" x14ac:dyDescent="0.25">
      <c r="A4" s="30" t="s">
        <v>41</v>
      </c>
      <c r="B4" s="29">
        <v>1</v>
      </c>
      <c r="C4" s="30" t="s">
        <v>42</v>
      </c>
      <c r="D4" s="30"/>
    </row>
    <row r="5" spans="1:4" x14ac:dyDescent="0.25">
      <c r="A5" s="30" t="s">
        <v>11</v>
      </c>
      <c r="B5" s="29">
        <v>99</v>
      </c>
      <c r="C5" s="30"/>
      <c r="D5" s="30"/>
    </row>
    <row r="6" spans="1:4" x14ac:dyDescent="0.25">
      <c r="A6" s="30" t="s">
        <v>43</v>
      </c>
      <c r="B6" s="29">
        <v>3</v>
      </c>
      <c r="C6" s="30"/>
      <c r="D6" s="30"/>
    </row>
    <row r="7" spans="1:4" x14ac:dyDescent="0.25">
      <c r="A7" s="30" t="s">
        <v>33</v>
      </c>
      <c r="B7" s="29">
        <v>1</v>
      </c>
      <c r="C7" s="30"/>
      <c r="D7" s="30"/>
    </row>
    <row r="8" spans="1:4" x14ac:dyDescent="0.25">
      <c r="A8" s="61" t="s">
        <v>124</v>
      </c>
      <c r="B8" s="30">
        <v>4</v>
      </c>
      <c r="C8" s="30"/>
      <c r="D8" s="30"/>
    </row>
    <row r="9" spans="1:4" hidden="1" x14ac:dyDescent="0.25">
      <c r="A9" s="30"/>
      <c r="B9" s="30"/>
      <c r="C9" s="30"/>
      <c r="D9" s="30"/>
    </row>
    <row r="10" spans="1:4" x14ac:dyDescent="0.25">
      <c r="A10" s="61" t="s">
        <v>65</v>
      </c>
      <c r="B10" s="29">
        <v>90</v>
      </c>
      <c r="C10" s="30" t="s">
        <v>66</v>
      </c>
      <c r="D10" s="30"/>
    </row>
    <row r="11" spans="1:4" hidden="1" x14ac:dyDescent="0.25">
      <c r="A11" s="30"/>
      <c r="B11" s="29"/>
      <c r="C11" s="30"/>
      <c r="D11" s="30"/>
    </row>
    <row r="12" spans="1:4" hidden="1" x14ac:dyDescent="0.25">
      <c r="A12" s="30"/>
      <c r="B12" s="29"/>
      <c r="C12" s="30"/>
      <c r="D12" s="30"/>
    </row>
    <row r="13" spans="1:4" x14ac:dyDescent="0.25">
      <c r="A13" s="30" t="s">
        <v>68</v>
      </c>
      <c r="B13" s="29"/>
      <c r="C13" s="30" t="s">
        <v>70</v>
      </c>
      <c r="D13" s="30"/>
    </row>
    <row r="14" spans="1:4" x14ac:dyDescent="0.25">
      <c r="A14" s="61" t="s">
        <v>133</v>
      </c>
      <c r="B14" s="29" t="s">
        <v>121</v>
      </c>
      <c r="C14" s="30"/>
      <c r="D14" s="30"/>
    </row>
    <row r="15" spans="1:4" hidden="1" x14ac:dyDescent="0.25">
      <c r="A15" s="61" t="s">
        <v>119</v>
      </c>
      <c r="B15" s="30"/>
      <c r="C15" s="30"/>
      <c r="D15" s="30"/>
    </row>
    <row r="16" spans="1:4" hidden="1" x14ac:dyDescent="0.25">
      <c r="A16" s="61" t="s">
        <v>120</v>
      </c>
      <c r="B16" s="30"/>
      <c r="C16" s="30"/>
      <c r="D16" s="30"/>
    </row>
    <row r="17" spans="1:4" hidden="1" x14ac:dyDescent="0.25">
      <c r="A17" s="61" t="s">
        <v>118</v>
      </c>
      <c r="B17" s="29" t="s">
        <v>121</v>
      </c>
      <c r="C17" s="30"/>
      <c r="D17" s="30"/>
    </row>
    <row r="18" spans="1:4" hidden="1" x14ac:dyDescent="0.25">
      <c r="A18" s="61" t="s">
        <v>120</v>
      </c>
      <c r="B18" s="30"/>
      <c r="C18" s="30"/>
      <c r="D18" s="30"/>
    </row>
    <row r="19" spans="1:4" hidden="1" x14ac:dyDescent="0.25"/>
    <row r="20" spans="1:4" hidden="1" x14ac:dyDescent="0.25"/>
    <row r="21" spans="1:4" hidden="1" x14ac:dyDescent="0.25"/>
    <row r="23" spans="1:4" ht="39.6" x14ac:dyDescent="0.25">
      <c r="A23" s="26" t="s">
        <v>67</v>
      </c>
      <c r="B23" s="2"/>
      <c r="C23" s="7" t="s">
        <v>44</v>
      </c>
      <c r="D23" s="2"/>
    </row>
    <row r="24" spans="1:4" hidden="1" x14ac:dyDescent="0.25">
      <c r="A24" s="30" t="s">
        <v>45</v>
      </c>
      <c r="B24" s="30">
        <v>1</v>
      </c>
      <c r="C24" s="30" t="s">
        <v>46</v>
      </c>
    </row>
    <row r="25" spans="1:4" x14ac:dyDescent="0.25">
      <c r="A25" s="30" t="s">
        <v>104</v>
      </c>
      <c r="B25" s="29"/>
      <c r="C25" s="30"/>
    </row>
    <row r="26" spans="1:4" x14ac:dyDescent="0.25">
      <c r="A26" s="30" t="s">
        <v>105</v>
      </c>
      <c r="B26" s="29"/>
      <c r="C26" s="30"/>
    </row>
    <row r="27" spans="1:4" x14ac:dyDescent="0.25">
      <c r="A27" s="30" t="s">
        <v>47</v>
      </c>
      <c r="B27" s="29"/>
      <c r="C27" s="30"/>
      <c r="D27" s="30"/>
    </row>
    <row r="28" spans="1:4" x14ac:dyDescent="0.25">
      <c r="A28" s="30" t="s">
        <v>48</v>
      </c>
      <c r="B28" s="29">
        <v>3</v>
      </c>
      <c r="C28" s="30"/>
      <c r="D28" s="30"/>
    </row>
    <row r="29" spans="1:4" x14ac:dyDescent="0.25">
      <c r="A29" s="30" t="s">
        <v>49</v>
      </c>
      <c r="B29" s="29"/>
      <c r="C29" s="30"/>
      <c r="D29" s="30"/>
    </row>
    <row r="30" spans="1:4" x14ac:dyDescent="0.25">
      <c r="A30" s="30" t="s">
        <v>50</v>
      </c>
      <c r="B30" s="29"/>
      <c r="C30" s="30"/>
      <c r="D30" s="30"/>
    </row>
    <row r="31" spans="1:4" x14ac:dyDescent="0.25">
      <c r="A31" s="30" t="s">
        <v>51</v>
      </c>
      <c r="B31" s="29"/>
      <c r="C31" s="30"/>
      <c r="D31" s="30"/>
    </row>
    <row r="32" spans="1:4" x14ac:dyDescent="0.25">
      <c r="A32" s="30"/>
      <c r="B32" s="29"/>
      <c r="C32" s="30"/>
      <c r="D32" s="30"/>
    </row>
    <row r="33" spans="1:4" x14ac:dyDescent="0.25">
      <c r="A33" s="30"/>
      <c r="B33" s="29"/>
      <c r="C33" s="30"/>
      <c r="D33" s="30"/>
    </row>
    <row r="35" spans="1:4" hidden="1" x14ac:dyDescent="0.25"/>
    <row r="36" spans="1:4" hidden="1" x14ac:dyDescent="0.25"/>
    <row r="37" spans="1:4" hidden="1" x14ac:dyDescent="0.25"/>
    <row r="38" spans="1:4" hidden="1" x14ac:dyDescent="0.25"/>
    <row r="39" spans="1:4" x14ac:dyDescent="0.25">
      <c r="A39" s="2" t="s">
        <v>52</v>
      </c>
      <c r="B39" s="2" t="s">
        <v>53</v>
      </c>
      <c r="C39" s="2" t="s">
        <v>54</v>
      </c>
      <c r="D39" s="71" t="s">
        <v>72</v>
      </c>
    </row>
    <row r="40" spans="1:4" x14ac:dyDescent="0.25">
      <c r="A40" s="30" t="s">
        <v>55</v>
      </c>
      <c r="B40" s="74" t="s">
        <v>139</v>
      </c>
      <c r="C40" s="75" t="s">
        <v>140</v>
      </c>
      <c r="D40" s="29" t="s">
        <v>475</v>
      </c>
    </row>
    <row r="41" spans="1:4" x14ac:dyDescent="0.25">
      <c r="A41" s="30" t="s">
        <v>56</v>
      </c>
      <c r="B41" s="74" t="s">
        <v>141</v>
      </c>
      <c r="C41" s="75" t="s">
        <v>142</v>
      </c>
      <c r="D41" s="29" t="s">
        <v>475</v>
      </c>
    </row>
    <row r="42" spans="1:4" x14ac:dyDescent="0.25">
      <c r="A42" s="30" t="s">
        <v>57</v>
      </c>
      <c r="B42" s="74" t="s">
        <v>143</v>
      </c>
      <c r="C42" s="31" t="s">
        <v>144</v>
      </c>
      <c r="D42" s="29" t="s">
        <v>100</v>
      </c>
    </row>
    <row r="43" spans="1:4" x14ac:dyDescent="0.25">
      <c r="A43" s="30" t="s">
        <v>58</v>
      </c>
      <c r="B43" s="8" t="s">
        <v>117</v>
      </c>
      <c r="C43" s="31" t="s">
        <v>117</v>
      </c>
      <c r="D43" s="29" t="s">
        <v>100</v>
      </c>
    </row>
    <row r="44" spans="1:4" x14ac:dyDescent="0.25">
      <c r="A44" s="30" t="s">
        <v>102</v>
      </c>
      <c r="B44" s="8" t="s">
        <v>117</v>
      </c>
      <c r="C44" s="31" t="s">
        <v>117</v>
      </c>
      <c r="D44" s="29" t="s">
        <v>100</v>
      </c>
    </row>
    <row r="45" spans="1:4" x14ac:dyDescent="0.25">
      <c r="A45" s="30" t="s">
        <v>103</v>
      </c>
      <c r="B45" s="8" t="s">
        <v>117</v>
      </c>
      <c r="C45" s="31" t="s">
        <v>117</v>
      </c>
      <c r="D45" s="100" t="s">
        <v>100</v>
      </c>
    </row>
  </sheetData>
  <sheetProtection algorithmName="SHA-512" hashValue="axQTqCKNMLAPkA5+1xI2tuQbyjn/9JOSZpDsFMa3wt4GjvN1Lpz0VXmJ6OXqUP/eU1UO5LMz8g3lJ6UJcHju1Q==" saltValue="/Maa/1AQZwNaMJx6zz5QQQ==" spinCount="100000" sheet="1" objects="1" scenarios="1"/>
  <phoneticPr fontId="0" type="noConversion"/>
  <dataValidations count="15">
    <dataValidation type="whole" allowBlank="1" showInputMessage="1" showErrorMessage="1" sqref="B9 B15:B16 B18" xr:uid="{00000000-0002-0000-0C00-000000000000}">
      <formula1>1</formula1>
      <formula2>2</formula2>
    </dataValidation>
    <dataValidation type="whole" showInputMessage="1" showErrorMessage="1" error="Er moet een waarde ingevoerd worden van 1 t/m 6." sqref="B6" xr:uid="{00000000-0002-0000-0C00-000001000000}">
      <formula1>1</formula1>
      <formula2>6</formula2>
    </dataValidation>
    <dataValidation type="whole" allowBlank="1" showInputMessage="1" showErrorMessage="1" sqref="B19:B22" xr:uid="{00000000-0002-0000-0C00-000002000000}">
      <formula1>2</formula1>
      <formula2>3</formula2>
    </dataValidation>
    <dataValidation type="whole" allowBlank="1" showInputMessage="1" showErrorMessage="1" sqref="B32:B33" xr:uid="{00000000-0002-0000-0C00-000003000000}">
      <formula1>2</formula1>
      <formula2>8</formula2>
    </dataValidation>
    <dataValidation type="whole" showInputMessage="1" showErrorMessage="1" error="Er moet een waarde ingevoerd worden." sqref="B5" xr:uid="{00000000-0002-0000-0C00-000004000000}">
      <formula1>1</formula1>
      <formula2>999</formula2>
    </dataValidation>
    <dataValidation type="whole" showInputMessage="1" showErrorMessage="1" error="Er moet een waarde ingevoerd worden." sqref="B4" xr:uid="{00000000-0002-0000-0C00-000005000000}">
      <formula1>1</formula1>
      <formula2>2</formula2>
    </dataValidation>
    <dataValidation type="whole" showInputMessage="1" showErrorMessage="1" error="De waarde kan zijn 0 of 1." sqref="B7" xr:uid="{00000000-0002-0000-0C00-000006000000}">
      <formula1>0</formula1>
      <formula2>2</formula2>
    </dataValidation>
    <dataValidation type="textLength" showInputMessage="1" showErrorMessage="1" error="Er moet een tekst worden ingevoerd." sqref="B3" xr:uid="{00000000-0002-0000-0C00-000007000000}">
      <formula1>1</formula1>
      <formula2>60</formula2>
    </dataValidation>
    <dataValidation type="whole" allowBlank="1" showInputMessage="1" showErrorMessage="1" error="Er moet een waarde ingevoerd worden van 1 t/m 999 of blanko." sqref="B10 B12" xr:uid="{00000000-0002-0000-0C00-000008000000}">
      <formula1>1</formula1>
      <formula2>999</formula2>
    </dataValidation>
    <dataValidation type="whole" allowBlank="1" showInputMessage="1" showErrorMessage="1" error="De minimale waarde is 2 de maximale is 8" sqref="B27:B31" xr:uid="{00000000-0002-0000-0C00-000009000000}">
      <formula1>2</formula1>
      <formula2>8</formula2>
    </dataValidation>
    <dataValidation type="list" allowBlank="1" showInputMessage="1" showErrorMessage="1" sqref="B13" xr:uid="{00000000-0002-0000-0C00-00000A000000}">
      <formula1>"Aanmelden,Afmelden"</formula1>
    </dataValidation>
    <dataValidation type="whole" allowBlank="1" showInputMessage="1" showErrorMessage="1" error="Er moet een waarde ingevoerd worden van 2 t/m 4 of blanko." prompt="Indien hier een aantal wordt ingevoerd dan worden bij een lager aantal starts per combinatie de plaatsingspunten gezet op het aantal wat vermeld staat bij Plaatsingspunten te weinig starts." sqref="B11" xr:uid="{00000000-0002-0000-0C00-00000B000000}">
      <formula1>2</formula1>
      <formula2>4</formula2>
    </dataValidation>
    <dataValidation type="list" allowBlank="1" showInputMessage="1" showErrorMessage="1" sqref="B14 B17" xr:uid="{00000000-0002-0000-0C00-00000C000000}">
      <formula1>"Ja,Nee"</formula1>
    </dataValidation>
    <dataValidation type="list" allowBlank="1" showInputMessage="1" showErrorMessage="1" sqref="D40:D45" xr:uid="{00000000-0002-0000-0C00-00000D000000}">
      <formula1>"1: fouten barrage, 2: totaal fouten"</formula1>
    </dataValidation>
    <dataValidation type="whole" showInputMessage="1" showErrorMessage="1" error="Er moet een waarde ingevoerd worden." sqref="B8" xr:uid="{00000000-0002-0000-0C00-00000E000000}">
      <formula1>0</formula1>
      <formula2>8</formula2>
    </dataValidation>
  </dataValidations>
  <pageMargins left="0.74803149606299213" right="0.74803149606299213" top="0.98425196850393704" bottom="0.98425196850393704"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974" r:id="rId4" name="Button 22">
              <controlPr defaultSize="0" print="0" autoFill="0" autoPict="0" macro="[0]!verbergen_Tab">
                <anchor moveWithCells="1" sizeWithCells="1">
                  <from>
                    <xdr:col>2</xdr:col>
                    <xdr:colOff>160020</xdr:colOff>
                    <xdr:row>13</xdr:row>
                    <xdr:rowOff>38100</xdr:rowOff>
                  </from>
                  <to>
                    <xdr:col>2</xdr:col>
                    <xdr:colOff>3032760</xdr:colOff>
                    <xdr:row>16</xdr:row>
                    <xdr:rowOff>137160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
    <pageSetUpPr fitToPage="1"/>
  </sheetPr>
  <dimension ref="A1:J5"/>
  <sheetViews>
    <sheetView workbookViewId="0">
      <pane ySplit="4" topLeftCell="A5" activePane="bottomLeft" state="frozen"/>
      <selection activeCell="C4" sqref="C4:E4"/>
      <selection pane="bottomLeft" activeCell="G14" sqref="G14"/>
    </sheetView>
  </sheetViews>
  <sheetFormatPr defaultRowHeight="13.2" x14ac:dyDescent="0.25"/>
  <cols>
    <col min="1" max="1" width="8" style="1" customWidth="1"/>
    <col min="2" max="2" width="10" style="1" customWidth="1"/>
    <col min="3" max="3" width="28.109375" style="1" customWidth="1"/>
    <col min="4" max="4" width="31.33203125" style="1" customWidth="1"/>
    <col min="5" max="5" width="6.6640625" style="96" bestFit="1" customWidth="1"/>
    <col min="6" max="6" width="4.109375" style="1" bestFit="1" customWidth="1"/>
    <col min="7" max="7" width="23.33203125" style="1" customWidth="1"/>
    <col min="8" max="8" width="30.44140625" style="1" customWidth="1"/>
  </cols>
  <sheetData>
    <row r="1" spans="1:10" x14ac:dyDescent="0.25">
      <c r="A1" s="176" t="s">
        <v>19</v>
      </c>
      <c r="B1" s="177"/>
      <c r="C1" s="177"/>
      <c r="D1" s="177"/>
      <c r="E1" s="177"/>
      <c r="F1" s="177"/>
      <c r="G1" s="177"/>
      <c r="H1" s="178"/>
    </row>
    <row r="2" spans="1:10" hidden="1" x14ac:dyDescent="0.25"/>
    <row r="3" spans="1:10" ht="25.5" customHeight="1" x14ac:dyDescent="0.25">
      <c r="A3" s="6" t="s">
        <v>8</v>
      </c>
      <c r="B3" s="174" t="str">
        <f>Instellingen!B3</f>
        <v>West Veluwe</v>
      </c>
      <c r="C3" s="175"/>
      <c r="D3" s="175"/>
      <c r="E3" s="179" t="s">
        <v>122</v>
      </c>
      <c r="F3" s="180"/>
      <c r="G3" s="94" t="s">
        <v>32</v>
      </c>
      <c r="H3" s="93"/>
    </row>
    <row r="4" spans="1:10" x14ac:dyDescent="0.25">
      <c r="A4" s="2" t="s">
        <v>20</v>
      </c>
      <c r="B4" s="2" t="s">
        <v>6</v>
      </c>
      <c r="C4" s="71" t="s">
        <v>123</v>
      </c>
      <c r="D4" s="2" t="s">
        <v>1</v>
      </c>
      <c r="E4" s="97" t="s">
        <v>21</v>
      </c>
      <c r="F4" s="2" t="s">
        <v>23</v>
      </c>
      <c r="G4" s="2" t="s">
        <v>24</v>
      </c>
      <c r="H4" s="2" t="s">
        <v>25</v>
      </c>
      <c r="I4" s="95" t="str">
        <f>IF(C4&lt;&gt;"",RIGHT(C4,LEN(C4)-SEARCH(" ",C4,1)),"")</f>
        <v>/ amazone</v>
      </c>
      <c r="J4" s="95" t="str">
        <f>IF(C4&lt;&gt;"",LEFT(C4, SEARCH(" ",C4,1)),"")</f>
        <v xml:space="preserve">Ruiter </v>
      </c>
    </row>
    <row r="5" spans="1:10" x14ac:dyDescent="0.25">
      <c r="A5" s="4"/>
      <c r="B5" s="4"/>
      <c r="C5" s="4"/>
      <c r="D5" s="4"/>
      <c r="E5" s="98"/>
      <c r="F5" s="4"/>
    </row>
  </sheetData>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1287780</xdr:colOff>
                    <xdr:row>1</xdr:row>
                    <xdr:rowOff>0</xdr:rowOff>
                  </from>
                  <to>
                    <xdr:col>7</xdr:col>
                    <xdr:colOff>2011680</xdr:colOff>
                    <xdr:row>2</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3</vt:i4>
      </vt:variant>
    </vt:vector>
  </HeadingPairs>
  <TitlesOfParts>
    <vt:vector size="17" baseType="lpstr">
      <vt:lpstr>Informatie</vt:lpstr>
      <vt:lpstr>0.80 (P)</vt:lpstr>
      <vt:lpstr>0.90 (P)</vt:lpstr>
      <vt:lpstr>100 (P)</vt:lpstr>
      <vt:lpstr>110 (P)</vt:lpstr>
      <vt:lpstr>120 (P)</vt:lpstr>
      <vt:lpstr>130 (P)</vt:lpstr>
      <vt:lpstr>135 (P)</vt:lpstr>
      <vt:lpstr>140 (P)</vt:lpstr>
      <vt:lpstr>130-140 (P)</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A. Appeldoorn | Van Duinkerken</cp:lastModifiedBy>
  <cp:lastPrinted>2022-02-22T15:55:20Z</cp:lastPrinted>
  <dcterms:created xsi:type="dcterms:W3CDTF">2007-03-07T12:54:43Z</dcterms:created>
  <dcterms:modified xsi:type="dcterms:W3CDTF">2025-05-23T13:50:25Z</dcterms:modified>
</cp:coreProperties>
</file>