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22.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2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24.xml" ContentType="application/vnd.openxmlformats-officedocument.drawing+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25.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6.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drawings/drawing27.xml" ContentType="application/vnd.openxmlformats-officedocument.drawing+xml"/>
  <Override PartName="/xl/ctrlProps/ctrlProp630.xml" ContentType="application/vnd.ms-excel.controlproperties+xml"/>
  <Override PartName="/xl/drawings/drawing28.xml" ContentType="application/vnd.openxmlformats-officedocument.drawing+xml"/>
  <Override PartName="/xl/ctrlProps/ctrlProp6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981D7157-639C-49B8-B58F-4EE3F498FA1C}" xr6:coauthVersionLast="47" xr6:coauthVersionMax="47" xr10:uidLastSave="{00000000-0000-0000-0000-000000000000}"/>
  <bookViews>
    <workbookView xWindow="-108" yWindow="-108" windowWidth="61656" windowHeight="16776" tabRatio="844" activeTab="4" xr2:uid="{00000000-000D-0000-FFFF-FFFF00000000}"/>
  </bookViews>
  <sheets>
    <sheet name="Informatie" sheetId="162" r:id="rId1"/>
    <sheet name="BB (AB)" sheetId="217" r:id="rId2"/>
    <sheet name="BB (C)" sheetId="218" r:id="rId3"/>
    <sheet name="BB (DE)" sheetId="201"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 M2 (AB)" sheetId="229" r:id="rId16"/>
    <sheet name="M1 - M2 (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9" i="234" l="1"/>
  <c r="Z9" i="234"/>
  <c r="R9" i="234"/>
  <c r="J9" i="234"/>
  <c r="BD9" i="234" s="1"/>
  <c r="BJ9" i="234" s="1"/>
  <c r="BC13" i="221"/>
  <c r="BC12" i="221"/>
  <c r="BC11" i="221"/>
  <c r="BC10" i="221"/>
  <c r="BC9" i="221"/>
  <c r="Z13" i="221"/>
  <c r="Z12" i="221"/>
  <c r="Z11" i="221"/>
  <c r="Z10" i="221"/>
  <c r="Z9" i="221"/>
  <c r="R13" i="221"/>
  <c r="R12" i="221"/>
  <c r="R11" i="221"/>
  <c r="R10" i="221"/>
  <c r="R9" i="221"/>
  <c r="J13" i="221"/>
  <c r="J12" i="221"/>
  <c r="J11" i="221"/>
  <c r="J10" i="221"/>
  <c r="J9" i="221"/>
  <c r="BC10" i="219"/>
  <c r="BC9" i="219"/>
  <c r="Z10" i="219"/>
  <c r="Z9" i="219"/>
  <c r="R10" i="219"/>
  <c r="R9" i="219"/>
  <c r="J10" i="219"/>
  <c r="J9" i="219"/>
  <c r="BC9" i="220"/>
  <c r="Z9" i="220"/>
  <c r="R9" i="220"/>
  <c r="J9" i="220"/>
  <c r="BC10" i="232"/>
  <c r="BC9" i="232"/>
  <c r="Z10" i="232"/>
  <c r="Z9" i="232"/>
  <c r="R10" i="232"/>
  <c r="R9" i="232"/>
  <c r="J10" i="232"/>
  <c r="J9" i="232"/>
  <c r="BC10" i="231"/>
  <c r="BC9" i="231"/>
  <c r="Z10" i="231"/>
  <c r="Z9" i="231"/>
  <c r="R10" i="231"/>
  <c r="R9" i="231"/>
  <c r="J10" i="231"/>
  <c r="J9" i="231"/>
  <c r="BC14" i="228"/>
  <c r="BC13" i="228"/>
  <c r="BC12" i="228"/>
  <c r="BC11" i="228"/>
  <c r="BC10" i="228"/>
  <c r="BC9" i="228"/>
  <c r="Z14" i="228"/>
  <c r="Z13" i="228"/>
  <c r="Z12" i="228"/>
  <c r="Z11" i="228"/>
  <c r="Z10" i="228"/>
  <c r="Z9" i="228"/>
  <c r="R14" i="228"/>
  <c r="R13" i="228"/>
  <c r="R12" i="228"/>
  <c r="R11" i="228"/>
  <c r="R10" i="228"/>
  <c r="R9" i="228"/>
  <c r="J14" i="228"/>
  <c r="J13" i="228"/>
  <c r="J12" i="228"/>
  <c r="J11" i="228"/>
  <c r="J10" i="228"/>
  <c r="J9" i="228"/>
  <c r="BC10" i="226"/>
  <c r="BC9" i="226"/>
  <c r="Z10" i="226"/>
  <c r="Z9" i="226"/>
  <c r="R10" i="226"/>
  <c r="R9" i="226"/>
  <c r="J10" i="226"/>
  <c r="J9" i="226"/>
  <c r="BC9" i="227"/>
  <c r="Z9" i="227"/>
  <c r="R9" i="227"/>
  <c r="J9" i="227"/>
  <c r="BC18" i="225"/>
  <c r="BC17" i="225"/>
  <c r="BC16" i="225"/>
  <c r="BC15" i="225"/>
  <c r="BC14" i="225"/>
  <c r="BC13" i="225"/>
  <c r="BC12" i="225"/>
  <c r="BC11" i="225"/>
  <c r="BC10" i="225"/>
  <c r="BC9" i="225"/>
  <c r="Z18" i="225"/>
  <c r="Z17" i="225"/>
  <c r="Z16" i="225"/>
  <c r="Z15" i="225"/>
  <c r="Z14" i="225"/>
  <c r="Z13" i="225"/>
  <c r="Z12" i="225"/>
  <c r="Z11" i="225"/>
  <c r="Z10" i="225"/>
  <c r="Z9" i="225"/>
  <c r="R18" i="225"/>
  <c r="R17" i="225"/>
  <c r="R16" i="225"/>
  <c r="R15" i="225"/>
  <c r="R14" i="225"/>
  <c r="R13" i="225"/>
  <c r="R12" i="225"/>
  <c r="R11" i="225"/>
  <c r="R10" i="225"/>
  <c r="R9" i="225"/>
  <c r="J18" i="225"/>
  <c r="BD18" i="225" s="1"/>
  <c r="BJ18" i="225" s="1"/>
  <c r="J17" i="225"/>
  <c r="J16" i="225"/>
  <c r="J15" i="225"/>
  <c r="J14" i="225"/>
  <c r="J13" i="225"/>
  <c r="J12" i="225"/>
  <c r="J11" i="225"/>
  <c r="J10" i="225"/>
  <c r="BD10" i="225" s="1"/>
  <c r="BJ10" i="225" s="1"/>
  <c r="J9" i="225"/>
  <c r="BC10" i="224"/>
  <c r="BC9" i="224"/>
  <c r="Z10" i="224"/>
  <c r="Z9" i="224"/>
  <c r="R10" i="224"/>
  <c r="R9" i="224"/>
  <c r="J10" i="224"/>
  <c r="J9" i="224"/>
  <c r="BC9" i="222"/>
  <c r="Z9" i="222"/>
  <c r="R9" i="222"/>
  <c r="J9" i="222"/>
  <c r="BD9" i="222" s="1"/>
  <c r="BJ9" i="222" s="1"/>
  <c r="BC16" i="221"/>
  <c r="BC15" i="221"/>
  <c r="BC14" i="221"/>
  <c r="Z16" i="221"/>
  <c r="Z15" i="221"/>
  <c r="Z14" i="221"/>
  <c r="R16" i="221"/>
  <c r="R15" i="221"/>
  <c r="R14" i="221"/>
  <c r="J16" i="221"/>
  <c r="J15" i="221"/>
  <c r="J14" i="221"/>
  <c r="BC11" i="219"/>
  <c r="Z11" i="219"/>
  <c r="R11" i="219"/>
  <c r="J11" i="219"/>
  <c r="BD9" i="229"/>
  <c r="BJ9" i="229" s="1"/>
  <c r="BC9" i="229"/>
  <c r="Z9" i="229"/>
  <c r="R9" i="229"/>
  <c r="J9" i="229"/>
  <c r="BC10" i="230"/>
  <c r="BC9" i="230"/>
  <c r="Z10" i="230"/>
  <c r="Z9" i="230"/>
  <c r="R10" i="230"/>
  <c r="R9" i="230"/>
  <c r="J10" i="230"/>
  <c r="J9" i="230"/>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13" i="221" l="1"/>
  <c r="BJ13" i="221" s="1"/>
  <c r="BD14" i="225"/>
  <c r="BJ14" i="225" s="1"/>
  <c r="BD2" i="237"/>
  <c r="BJ2" i="237" s="1"/>
  <c r="BD11" i="228"/>
  <c r="BJ11" i="228" s="1"/>
  <c r="BD10" i="232"/>
  <c r="BJ10" i="232" s="1"/>
  <c r="BD2" i="238"/>
  <c r="BJ2" i="238" s="1"/>
  <c r="BD12" i="228"/>
  <c r="BJ12" i="228" s="1"/>
  <c r="BD9" i="225"/>
  <c r="BJ9" i="225" s="1"/>
  <c r="BD17" i="225"/>
  <c r="BJ17" i="225" s="1"/>
  <c r="BD9" i="227"/>
  <c r="BJ9" i="227" s="1"/>
  <c r="BD9" i="221"/>
  <c r="BJ9" i="221" s="1"/>
  <c r="BD12" i="221"/>
  <c r="BJ12" i="221" s="1"/>
  <c r="BD11" i="221"/>
  <c r="BJ11" i="221" s="1"/>
  <c r="BD10" i="221"/>
  <c r="BJ10" i="221" s="1"/>
  <c r="BD14" i="221"/>
  <c r="BJ14" i="221" s="1"/>
  <c r="BD9" i="219"/>
  <c r="BJ9" i="219" s="1"/>
  <c r="BD10" i="219"/>
  <c r="BJ10" i="219" s="1"/>
  <c r="BD9" i="220"/>
  <c r="BJ9" i="220" s="1"/>
  <c r="BD9" i="232"/>
  <c r="BJ9" i="232" s="1"/>
  <c r="BD9" i="231"/>
  <c r="BJ9" i="231" s="1"/>
  <c r="BD10" i="231"/>
  <c r="BJ10" i="231" s="1"/>
  <c r="BD9" i="228"/>
  <c r="BJ9" i="228" s="1"/>
  <c r="BD13" i="228"/>
  <c r="BJ13" i="228" s="1"/>
  <c r="BD10" i="228"/>
  <c r="BJ10" i="228" s="1"/>
  <c r="BD14" i="228"/>
  <c r="BJ14" i="228" s="1"/>
  <c r="BD10" i="226"/>
  <c r="BJ10" i="226" s="1"/>
  <c r="BD9" i="226"/>
  <c r="BJ9" i="226" s="1"/>
  <c r="BD12" i="225"/>
  <c r="BJ12" i="225" s="1"/>
  <c r="BD16" i="225"/>
  <c r="BJ16" i="225" s="1"/>
  <c r="BD11" i="225"/>
  <c r="BJ11" i="225" s="1"/>
  <c r="BD15" i="225"/>
  <c r="BJ15" i="225" s="1"/>
  <c r="BD13" i="225"/>
  <c r="BJ13" i="225" s="1"/>
  <c r="BD9" i="224"/>
  <c r="BJ9" i="224" s="1"/>
  <c r="BD10" i="224"/>
  <c r="BJ10" i="224" s="1"/>
  <c r="BD10" i="230"/>
  <c r="BJ10" i="230" s="1"/>
  <c r="BD16" i="221"/>
  <c r="BJ16" i="221" s="1"/>
  <c r="BD15" i="221"/>
  <c r="BJ15" i="221" s="1"/>
  <c r="BD11" i="219"/>
  <c r="BJ11" i="219" s="1"/>
  <c r="BD9" i="230"/>
  <c r="BJ9" i="230" s="1"/>
  <c r="BF2" i="237"/>
  <c r="BI2" i="237" s="1"/>
  <c r="BF2" i="238"/>
  <c r="BI2" i="238" s="1"/>
  <c r="AU7" i="236"/>
  <c r="AM7" i="236"/>
  <c r="AE7" i="236"/>
  <c r="W7" i="236"/>
  <c r="O7" i="236"/>
  <c r="G7" i="236"/>
  <c r="AU6" i="236"/>
  <c r="AM6" i="236"/>
  <c r="AE6" i="236"/>
  <c r="W6" i="236"/>
  <c r="O6" i="236"/>
  <c r="G6" i="236"/>
  <c r="O5" i="236"/>
  <c r="O4" i="236"/>
  <c r="BL3" i="236"/>
  <c r="C3" i="236"/>
  <c r="BF2" i="236"/>
  <c r="BE2" i="236"/>
  <c r="BC2" i="236"/>
  <c r="AX2" i="236"/>
  <c r="AP2" i="236"/>
  <c r="AH2" i="236"/>
  <c r="Z2" i="236"/>
  <c r="R2" i="236"/>
  <c r="J2" i="236"/>
  <c r="BD2" i="236" s="1"/>
  <c r="BJ2" i="236" s="1"/>
  <c r="D2" i="236"/>
  <c r="AU7" i="235"/>
  <c r="AM7" i="235"/>
  <c r="AE7" i="235"/>
  <c r="W7" i="235"/>
  <c r="O7" i="235"/>
  <c r="G7" i="235"/>
  <c r="AU6" i="235"/>
  <c r="AM6" i="235"/>
  <c r="AE6" i="235"/>
  <c r="W6" i="235"/>
  <c r="O6" i="235"/>
  <c r="G6" i="235"/>
  <c r="O5" i="235"/>
  <c r="O4" i="235"/>
  <c r="BF2" i="235" s="1"/>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E9" i="229" s="1"/>
  <c r="BI9"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E2" i="223"/>
  <c r="BC2" i="223"/>
  <c r="AX2" i="223"/>
  <c r="AP2" i="223"/>
  <c r="AH2" i="223"/>
  <c r="Z2" i="223"/>
  <c r="R2" i="223"/>
  <c r="J2" i="223"/>
  <c r="D2" i="223"/>
  <c r="BE2" i="235" l="1"/>
  <c r="BD2" i="233"/>
  <c r="BJ2" i="233" s="1"/>
  <c r="BE2" i="230"/>
  <c r="BE10" i="230"/>
  <c r="BI10" i="230" s="1"/>
  <c r="BE9" i="230"/>
  <c r="BI9" i="230" s="1"/>
  <c r="BD2" i="235"/>
  <c r="BJ2" i="235" s="1"/>
  <c r="BD2" i="223"/>
  <c r="BJ2" i="223" s="1"/>
  <c r="BF2" i="233"/>
  <c r="BI2" i="233" s="1"/>
  <c r="BF2" i="234"/>
  <c r="BE9" i="234"/>
  <c r="BI9" i="234" s="1"/>
  <c r="BE9" i="232"/>
  <c r="BI9" i="232" s="1"/>
  <c r="BE10" i="232"/>
  <c r="BI10" i="232" s="1"/>
  <c r="BE9" i="231"/>
  <c r="BI9" i="231" s="1"/>
  <c r="BE10" i="231"/>
  <c r="BI10" i="231" s="1"/>
  <c r="BF2" i="228"/>
  <c r="BE14" i="228"/>
  <c r="BI14" i="228" s="1"/>
  <c r="BE9" i="228"/>
  <c r="BI9" i="228" s="1"/>
  <c r="BE13" i="228"/>
  <c r="BI13" i="228" s="1"/>
  <c r="BE10" i="228"/>
  <c r="BI10" i="228" s="1"/>
  <c r="BE11" i="228"/>
  <c r="BI11" i="228" s="1"/>
  <c r="BE12" i="228"/>
  <c r="BI12" i="228" s="1"/>
  <c r="BE10" i="226"/>
  <c r="BI10" i="226" s="1"/>
  <c r="BE9" i="226"/>
  <c r="BI9" i="226" s="1"/>
  <c r="BE9" i="227"/>
  <c r="BI9" i="227" s="1"/>
  <c r="BF2" i="225"/>
  <c r="BE17" i="225"/>
  <c r="BI17" i="225" s="1"/>
  <c r="BE11" i="225"/>
  <c r="BI11" i="225" s="1"/>
  <c r="BE10" i="225"/>
  <c r="BI10" i="225" s="1"/>
  <c r="BE15" i="225"/>
  <c r="BI15" i="225" s="1"/>
  <c r="BE13" i="225"/>
  <c r="BI13" i="225" s="1"/>
  <c r="BE18" i="225"/>
  <c r="BI18" i="225" s="1"/>
  <c r="BE12" i="225"/>
  <c r="BI12" i="225" s="1"/>
  <c r="BE14" i="225"/>
  <c r="BI14" i="225" s="1"/>
  <c r="BE16" i="225"/>
  <c r="BI16" i="225" s="1"/>
  <c r="BE9" i="225"/>
  <c r="BI9" i="225" s="1"/>
  <c r="BE2" i="224"/>
  <c r="BE10" i="224"/>
  <c r="BI10" i="224" s="1"/>
  <c r="BE9" i="224"/>
  <c r="BI9" i="224" s="1"/>
  <c r="BE2" i="227"/>
  <c r="BF2" i="226"/>
  <c r="BF2" i="231"/>
  <c r="BE2" i="232"/>
  <c r="BF2" i="229"/>
  <c r="BE2" i="229"/>
  <c r="BD2" i="229"/>
  <c r="BJ2" i="229" s="1"/>
  <c r="BE2" i="234"/>
  <c r="BD2" i="234"/>
  <c r="BJ2" i="234" s="1"/>
  <c r="BD2" i="232"/>
  <c r="BJ2" i="232" s="1"/>
  <c r="BF2" i="232"/>
  <c r="BE2" i="231"/>
  <c r="BD2" i="231"/>
  <c r="BJ2" i="231" s="1"/>
  <c r="BD2" i="230"/>
  <c r="BJ2" i="230" s="1"/>
  <c r="BE2" i="228"/>
  <c r="BD2" i="228"/>
  <c r="BJ2" i="228" s="1"/>
  <c r="BF2" i="227"/>
  <c r="BD2" i="227"/>
  <c r="BJ2" i="227" s="1"/>
  <c r="BE2" i="226"/>
  <c r="BD2" i="226"/>
  <c r="BJ2" i="226" s="1"/>
  <c r="BD2" i="225"/>
  <c r="BJ2" i="225" s="1"/>
  <c r="BE2" i="225"/>
  <c r="BI2" i="225" s="1"/>
  <c r="BD2" i="224"/>
  <c r="BJ2" i="224" s="1"/>
  <c r="BF2" i="224"/>
  <c r="BI2" i="224" s="1"/>
  <c r="BF2" i="230"/>
  <c r="BI2" i="230" s="1"/>
  <c r="BI2" i="236"/>
  <c r="BI2" i="223"/>
  <c r="BI2" i="235"/>
  <c r="AU7" i="222"/>
  <c r="AM7" i="222"/>
  <c r="AE7" i="222"/>
  <c r="W7" i="222"/>
  <c r="O7" i="222"/>
  <c r="G7" i="222"/>
  <c r="AU6" i="222"/>
  <c r="AM6" i="222"/>
  <c r="AE6" i="222"/>
  <c r="W6" i="222"/>
  <c r="O6" i="222"/>
  <c r="G6" i="222"/>
  <c r="O5" i="222"/>
  <c r="O4" i="222"/>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L3" i="220"/>
  <c r="C3" i="220"/>
  <c r="BC2" i="220"/>
  <c r="AX2" i="220"/>
  <c r="AP2" i="220"/>
  <c r="AH2" i="220"/>
  <c r="Z2" i="220"/>
  <c r="R2" i="220"/>
  <c r="J2" i="220"/>
  <c r="D2" i="220"/>
  <c r="AU7" i="219"/>
  <c r="AM7" i="219"/>
  <c r="AE7" i="219"/>
  <c r="W7" i="219"/>
  <c r="O7" i="219"/>
  <c r="G7" i="219"/>
  <c r="AU6" i="219"/>
  <c r="AM6" i="219"/>
  <c r="AE6" i="219"/>
  <c r="W6" i="219"/>
  <c r="O6" i="219"/>
  <c r="G6" i="219"/>
  <c r="O5" i="219"/>
  <c r="O4" i="219"/>
  <c r="BL3" i="219"/>
  <c r="C3" i="219"/>
  <c r="BC2" i="219"/>
  <c r="AX2" i="219"/>
  <c r="AP2" i="219"/>
  <c r="AH2" i="219"/>
  <c r="Z2" i="219"/>
  <c r="R2" i="219"/>
  <c r="J2" i="219"/>
  <c r="D2" i="219"/>
  <c r="AU7" i="218"/>
  <c r="AM7" i="218"/>
  <c r="AE7" i="218"/>
  <c r="W7" i="218"/>
  <c r="O7" i="218"/>
  <c r="G7" i="218"/>
  <c r="AU6" i="218"/>
  <c r="AM6" i="218"/>
  <c r="AE6" i="218"/>
  <c r="W6" i="218"/>
  <c r="O6" i="218"/>
  <c r="G6" i="218"/>
  <c r="O5" i="218"/>
  <c r="O4" i="218"/>
  <c r="BL3" i="218"/>
  <c r="C3" i="218"/>
  <c r="BF2" i="218"/>
  <c r="BE2"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F2" i="217" l="1"/>
  <c r="BI2" i="217" s="1"/>
  <c r="BD2" i="217"/>
  <c r="BJ2" i="217" s="1"/>
  <c r="BD2" i="218"/>
  <c r="BJ2" i="218" s="1"/>
  <c r="BI2" i="234"/>
  <c r="BF2" i="221"/>
  <c r="BE10" i="221"/>
  <c r="BI10" i="221" s="1"/>
  <c r="BE14" i="221"/>
  <c r="BI14" i="221" s="1"/>
  <c r="BE13" i="221"/>
  <c r="BI13" i="221" s="1"/>
  <c r="BE11" i="221"/>
  <c r="BI11" i="221" s="1"/>
  <c r="BE15" i="221"/>
  <c r="BI15" i="221" s="1"/>
  <c r="BE12" i="221"/>
  <c r="BI12" i="221" s="1"/>
  <c r="BE16" i="221"/>
  <c r="BI16" i="221" s="1"/>
  <c r="BE9" i="221"/>
  <c r="BI9" i="221" s="1"/>
  <c r="BF2" i="219"/>
  <c r="BE10" i="219"/>
  <c r="BI10" i="219" s="1"/>
  <c r="BE11" i="219"/>
  <c r="BI11" i="219" s="1"/>
  <c r="BE9" i="219"/>
  <c r="BI9" i="219" s="1"/>
  <c r="BE9" i="220"/>
  <c r="BI9" i="220" s="1"/>
  <c r="BI2" i="228"/>
  <c r="BE2" i="222"/>
  <c r="BE9" i="222"/>
  <c r="BI9" i="222" s="1"/>
  <c r="BE2" i="220"/>
  <c r="BI2" i="227"/>
  <c r="BI2" i="226"/>
  <c r="BI2" i="231"/>
  <c r="BI2" i="232"/>
  <c r="BI2" i="229"/>
  <c r="BF2" i="220"/>
  <c r="BD2" i="222"/>
  <c r="BJ2" i="222" s="1"/>
  <c r="BE2" i="221"/>
  <c r="BD2" i="221"/>
  <c r="BJ2" i="221" s="1"/>
  <c r="BD2" i="220"/>
  <c r="BJ2" i="220" s="1"/>
  <c r="BE2" i="219"/>
  <c r="BI2" i="219" s="1"/>
  <c r="BD2" i="219"/>
  <c r="BJ2" i="219" s="1"/>
  <c r="BI2" i="218"/>
  <c r="BF2" i="222"/>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D2" i="201" l="1"/>
  <c r="BJ2" i="201" s="1"/>
  <c r="BI2" i="221"/>
  <c r="BI2" i="220"/>
  <c r="BI2" i="222"/>
  <c r="BF2" i="201"/>
  <c r="BI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ste selectie pony's" type="6" refreshedVersion="3" background="1">
    <textPr prompt="0" sourceFile="C:\Users\Eigenaar\Documents\Kring\Selecties\Kring selectie outdoor 2025\pony\1ste selectie pony's.txt" decimal="," thousands=".">
      <textFields count="9">
        <textField/>
        <textField/>
        <textField/>
        <textField/>
        <textField/>
        <textField/>
        <textField/>
        <textField/>
        <textField/>
      </textFields>
    </textPr>
  </connection>
  <connection id="2" xr16:uid="{00000000-0015-0000-FFFF-FFFF01000000}" name="1steSel_Voorthuizen po dres_11-12nov2016" type="6" refreshedVersion="3" background="1">
    <textPr prompt="0" sourceFile="C:\Users\Eigenaar\Documents\Mijn Concours 3.5 bestanden\DOCUMENTEN\Kring selectie indoor 2016-2017\1steSel_Voorthuizen po dres_11-12nov2016.txt" decimal="," thousands=".">
      <textFields count="9">
        <textField/>
        <textField/>
        <textField/>
        <textField/>
        <textField/>
        <textField/>
        <textField/>
        <textField/>
        <textField/>
      </textFields>
    </textPr>
  </connection>
  <connection id="3" xr16:uid="{00000000-0015-0000-FFFF-FFFF02000000}" name="2deSel_Ermelo po dres_10dec2016" type="6" refreshedVersion="3" background="1">
    <textPr prompt="0" sourceFile="C:\Users\Eigenaar\Documents\Mijn Concours 3.5 bestanden\DOCUMENTEN\Kring selectie indoor 2016-2017\2deSel_Ermelo po dres_10dec2016.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<sst xmlns="http://schemas.openxmlformats.org/spreadsheetml/2006/main" count="2409" uniqueCount="260">
  <si>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</si>
  <si>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</si>
  <si>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</si>
  <si>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</si>
  <si>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</si>
  <si>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</si>
  <si>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</si>
  <si>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</si>
  <si>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</si>
  <si>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</si>
  <si>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</si>
  <si>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</si>
  <si>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</si>
  <si>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</si>
  <si>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</si>
  <si>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</si>
  <si>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</si>
  <si>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</si>
  <si>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</si>
  <si>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</si>
  <si>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</si>
  <si>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</si>
  <si>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</si>
  <si>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</si>
  <si>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</si>
  <si>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</si>
  <si>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</si>
  <si>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</si>
  <si>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</si>
  <si>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</si>
  <si>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</si>
  <si>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</si>
  <si>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</si>
  <si>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</si>
  <si>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</si>
  <si>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</si>
  <si>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</si>
  <si>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</si>
  <si>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</si>
  <si>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</si>
  <si>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</si>
  <si>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</si>
  <si>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</si>
  <si>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</si>
  <si>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</si>
  <si>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</si>
  <si>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</si>
  <si>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</si>
  <si>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</si>
  <si>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</si>
  <si>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</si>
  <si>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</si>
  <si>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</si>
  <si>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</si>
  <si>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</si>
  <si>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</si>
  <si>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</si>
  <si>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</si>
  <si>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</si>
  <si>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</si>
  <si>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</si>
  <si>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</si>
  <si>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</si>
  <si>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</si>
  <si>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</si>
  <si>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</si>
  <si>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</si>
  <si>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</si>
  <si>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</si>
  <si>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</si>
  <si>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</si>
  <si>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</si>
  <si>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</si>
  <si>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</si>
  <si>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</si>
  <si>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</si>
  <si>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</si>
  <si>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</si>
  <si>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</si>
  <si>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</si>
  <si>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</si>
  <si>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</si>
  <si>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</si>
  <si>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</si>
  <si>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</si>
  <si>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</si>
  <si>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</si>
  <si>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</si>
  <si>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perc.</t>
  </si>
  <si>
    <t>klasse</t>
  </si>
  <si>
    <t>Selectie wedstrijd</t>
  </si>
  <si>
    <t>Plaatsingspunten niet gefinisht</t>
  </si>
  <si>
    <t>Blanko is volgens plaatsing</t>
  </si>
  <si>
    <t>Plaatsingspunten te weinig starts</t>
  </si>
  <si>
    <t>Volgorde ex-aequo regeling:</t>
  </si>
  <si>
    <t>Ring</t>
  </si>
  <si>
    <t xml:space="preserve"> </t>
  </si>
  <si>
    <t>Afv. Regio</t>
  </si>
  <si>
    <t>Afvaardiging Regiokampioenschappen</t>
  </si>
  <si>
    <t>Aanmelden, Afmelden, Blanko is iedereen</t>
  </si>
  <si>
    <t>Minimum aantal starts</t>
  </si>
  <si>
    <t xml:space="preserve">Blanko is niet van toepassing </t>
  </si>
  <si>
    <t>Blanko of minimum is blanko niet corrigeren</t>
  </si>
  <si>
    <t>kl.</t>
  </si>
  <si>
    <t>LEES ONDERSTAANDE INFO EERST!!</t>
  </si>
  <si>
    <t xml:space="preserve">Heb je vragen over de inschrijving, mail dan naar: </t>
  </si>
  <si>
    <t>A / B</t>
  </si>
  <si>
    <t>C</t>
  </si>
  <si>
    <t>D / E</t>
  </si>
  <si>
    <t>Klasse L1-L2 cat. AB samenvoegen</t>
  </si>
  <si>
    <t>Tabbladen B, L1-L2, M1-M2, Z1-Z2 nodig</t>
  </si>
  <si>
    <t>Klasse Z1-Z2 cat. CDE samenvoegen</t>
  </si>
  <si>
    <t>C / D / E</t>
  </si>
  <si>
    <t>Klasse BB verbergen</t>
  </si>
  <si>
    <t>Nee</t>
  </si>
  <si>
    <t>BB</t>
  </si>
  <si>
    <t>Kring West-Veluwe</t>
  </si>
  <si>
    <t xml:space="preserve">Import gegevens </t>
  </si>
  <si>
    <t xml:space="preserve">Wedstrijd nummer: </t>
  </si>
  <si>
    <t>Lunteren</t>
  </si>
  <si>
    <t>Putten/Lilliputters</t>
  </si>
  <si>
    <t>Putten/Lozeman</t>
  </si>
  <si>
    <t>16/17 mei</t>
  </si>
  <si>
    <t>23/24 mei</t>
  </si>
  <si>
    <t>6/7 juni</t>
  </si>
  <si>
    <t>mariannekoers@gmail.com</t>
  </si>
  <si>
    <t>Voor meer informatie kijk op de website van de kring en de regio Gelderland!</t>
  </si>
  <si>
    <t>974665SO</t>
  </si>
  <si>
    <t>Silver Toy</t>
  </si>
  <si>
    <t>Voorwaarts, PC. (Essen)</t>
  </si>
  <si>
    <t>971467BB</t>
  </si>
  <si>
    <t>Bleeker Gemelli</t>
  </si>
  <si>
    <t>Barneveld e.o., PC. RSV. (Barneveld)</t>
  </si>
  <si>
    <t>969929OV</t>
  </si>
  <si>
    <t>Odin</t>
  </si>
  <si>
    <t>Toekomst, PC. De (Nijkerk)</t>
  </si>
  <si>
    <t>1003162HD</t>
  </si>
  <si>
    <t>Heidehof's Armanda</t>
  </si>
  <si>
    <t>993243CF</t>
  </si>
  <si>
    <t>Calway Cheslea</t>
  </si>
  <si>
    <t>1005083MB</t>
  </si>
  <si>
    <t>Mister Coen</t>
  </si>
  <si>
    <t>Lilliputters (HVP.), PC. De PPC. De (Putten)</t>
  </si>
  <si>
    <t>1009866SV</t>
  </si>
  <si>
    <t>Sulaatik's Plumberry Marmelade</t>
  </si>
  <si>
    <t>Willaerruiters, PC. (Scherpenzeel)</t>
  </si>
  <si>
    <t>1006848DB</t>
  </si>
  <si>
    <t>Damiro â€œF</t>
  </si>
  <si>
    <t>Garderreentjes, PC. De (Garderen)</t>
  </si>
  <si>
    <t>1012225OK</t>
  </si>
  <si>
    <t>Ozzy</t>
  </si>
  <si>
    <t>987805KB</t>
  </si>
  <si>
    <t>Katie</t>
  </si>
  <si>
    <t>Lunaruiters, PC. De (Lunteren)</t>
  </si>
  <si>
    <t>1011947YL</t>
  </si>
  <si>
    <t>Young Winsome's Franky Boy</t>
  </si>
  <si>
    <t>1014086AB</t>
  </si>
  <si>
    <t>Amber</t>
  </si>
  <si>
    <t>968641ML</t>
  </si>
  <si>
    <t>Moos</t>
  </si>
  <si>
    <t>978605SS</t>
  </si>
  <si>
    <t>stefanies Steady and Straight Forward</t>
  </si>
  <si>
    <t>985126HL</t>
  </si>
  <si>
    <t>Hope Quail</t>
  </si>
  <si>
    <t>964790TK</t>
  </si>
  <si>
    <t>Tony Chocolonely</t>
  </si>
  <si>
    <t>988433VB</t>
  </si>
  <si>
    <t>Vlagberg's Blairmore</t>
  </si>
  <si>
    <t>Nieuwe Heuvel, PC. De (Lunteren)</t>
  </si>
  <si>
    <t>1011470CW</t>
  </si>
  <si>
    <t>Caspar</t>
  </si>
  <si>
    <t>Veluws Ros, PC. Het (Ermelo)</t>
  </si>
  <si>
    <t>1004119BK</t>
  </si>
  <si>
    <t>Bravour de l'Eguille</t>
  </si>
  <si>
    <t>Zeewolder Ruiters, PC. De (Zeewolde)</t>
  </si>
  <si>
    <t>1001278RS</t>
  </si>
  <si>
    <t>Roosdoncken's Mauro</t>
  </si>
  <si>
    <t>973253AB</t>
  </si>
  <si>
    <t>Antigo</t>
  </si>
  <si>
    <t>1018321JH</t>
  </si>
  <si>
    <t>Jazzly F"""</t>
  </si>
  <si>
    <t>1028820TB</t>
  </si>
  <si>
    <t>Totilas</t>
  </si>
  <si>
    <t>978162RL</t>
  </si>
  <si>
    <t>Roosendaal's Summertime</t>
  </si>
  <si>
    <t>Roosendaal, PC. (Bennekom)</t>
  </si>
  <si>
    <t>924459PD</t>
  </si>
  <si>
    <t>Pol's Roxanne</t>
  </si>
  <si>
    <t>925573SM</t>
  </si>
  <si>
    <t>Silvester</t>
  </si>
  <si>
    <t>1008111SK</t>
  </si>
  <si>
    <t>Simply Special</t>
  </si>
  <si>
    <t>1018789BM</t>
  </si>
  <si>
    <t>Billy</t>
  </si>
  <si>
    <t>1019385TK</t>
  </si>
  <si>
    <t>1023627DM</t>
  </si>
  <si>
    <t>Dijkhof's Diablo</t>
  </si>
  <si>
    <t>1030906PB</t>
  </si>
  <si>
    <t>Pippin's Primrose A.T.</t>
  </si>
  <si>
    <t>1024466NN</t>
  </si>
  <si>
    <t>Nikky</t>
  </si>
  <si>
    <t>1015084ND</t>
  </si>
  <si>
    <t>No No Noblesse</t>
  </si>
  <si>
    <t>1007009SD</t>
  </si>
  <si>
    <t>Spitfire Rose</t>
  </si>
  <si>
    <t>992271BZ</t>
  </si>
  <si>
    <t>Brouwershaven's Nairobi</t>
  </si>
  <si>
    <t>Zeewolde PC., RSC. (Zeewolde)</t>
  </si>
  <si>
    <t>Emilie van Omme</t>
  </si>
  <si>
    <t>L1-B</t>
  </si>
  <si>
    <t>Fleur Beumer</t>
  </si>
  <si>
    <t>L1-C</t>
  </si>
  <si>
    <t>Mirthe van de Veen</t>
  </si>
  <si>
    <t>Joyce van Duinen</t>
  </si>
  <si>
    <t>L1-D</t>
  </si>
  <si>
    <t>Richelle Fieret</t>
  </si>
  <si>
    <t>Bryony Bouw</t>
  </si>
  <si>
    <t>L1-E</t>
  </si>
  <si>
    <t>Pippa Veldhuizen</t>
  </si>
  <si>
    <t>Elles Bosman</t>
  </si>
  <si>
    <t>Demi Kraay</t>
  </si>
  <si>
    <t>Yfke Boers</t>
  </si>
  <si>
    <t>Ann Lozeman</t>
  </si>
  <si>
    <t>Fréderique Burgerhart</t>
  </si>
  <si>
    <t>Noah van Leeuwen</t>
  </si>
  <si>
    <t>Isabelle Steur</t>
  </si>
  <si>
    <t>L2-C</t>
  </si>
  <si>
    <t>Fay Lindeman</t>
  </si>
  <si>
    <t>L2-B</t>
  </si>
  <si>
    <t>Isa Kramer</t>
  </si>
  <si>
    <t>Veerle van de Bunt</t>
  </si>
  <si>
    <t>L2-D</t>
  </si>
  <si>
    <t>Noor Wijnberg</t>
  </si>
  <si>
    <t>L2-E</t>
  </si>
  <si>
    <t>Elin Knijp</t>
  </si>
  <si>
    <t>Willemijn Sevinga</t>
  </si>
  <si>
    <t>Alyshia Bijkerk</t>
  </si>
  <si>
    <t>Daphne Van Hasselaar</t>
  </si>
  <si>
    <t>M1-D</t>
  </si>
  <si>
    <t>Iris van de Lagemaat</t>
  </si>
  <si>
    <t>M2-D</t>
  </si>
  <si>
    <t>Lemonie Donselaar</t>
  </si>
  <si>
    <t>Yara Meddens</t>
  </si>
  <si>
    <t>Louisa Kleijer</t>
  </si>
  <si>
    <t>B -C</t>
  </si>
  <si>
    <t>Rosa Martina</t>
  </si>
  <si>
    <t>B -B</t>
  </si>
  <si>
    <t>Dana Kramer</t>
  </si>
  <si>
    <t>Lisa Mazier</t>
  </si>
  <si>
    <t>B -D</t>
  </si>
  <si>
    <t>Mirthe Bos</t>
  </si>
  <si>
    <t>Iris Neijmeijer</t>
  </si>
  <si>
    <t>Femke Dam</t>
  </si>
  <si>
    <t>Fenne van Dijk</t>
  </si>
  <si>
    <t>Mira van Zanten</t>
  </si>
  <si>
    <t>Z1-D</t>
  </si>
  <si>
    <t>Reserveruiters die niet ingezet worden, krijgen hun inschrijfgeld</t>
  </si>
  <si>
    <t>automatisch weer retour geboekt!</t>
  </si>
  <si>
    <t>Ruiters zijn zelf verantwoordelijk voor hun inschrijving.</t>
  </si>
  <si>
    <t>Graag zo spoedig mogelijk na de laatste selectie doorgeven of je gaat starten of niet!! Dit geldt voor de geselecteerde even als de reserves!!  Daarna zelf opgeven voor het kampioenschap via MIJN KNHS voor de sluitingdatum!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</si>
</sst>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b/>
      <sz val="20"/>
      <color indexed="10"/>
      <name val="Arial"/>
      <family val="2"/>
    </font>
    <font>
      <u/>
      <sz val="10"/>
      <color theme="10"/>
      <name val="Arial"/>
      <family val="2"/>
    </font>
    <font>
      <u/>
      <sz val="18"/>
      <color theme="10"/>
      <name val="Arial"/>
      <family val="2"/>
    </font>
    <font>
      <sz val="14"/>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alignment vertical="top"/>
      <protection locked="0"/>
    </xf>
  </cellStyleXfs>
  <cellXfs count="158">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2" borderId="3" xfId="0" applyFill="1" applyBorder="1"/>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2" fillId="2" borderId="1" xfId="0" applyFont="1" applyFill="1" applyBorder="1"/>
    <xf numFmtId="0" fontId="2" fillId="2" borderId="2" xfId="0" applyFont="1" applyFill="1" applyBorder="1"/>
    <xf numFmtId="0" fontId="0" fillId="0" borderId="1" xfId="0" applyBorder="1"/>
    <xf numFmtId="0" fontId="0" fillId="0" borderId="1" xfId="0" applyBorder="1" applyProtection="1">
      <protection locked="0"/>
    </xf>
    <xf numFmtId="0" fontId="0" fillId="2" borderId="0" xfId="0" applyFill="1"/>
    <xf numFmtId="0" fontId="1" fillId="0" borderId="2" xfId="0" applyFont="1" applyBorder="1"/>
    <xf numFmtId="0" fontId="0" fillId="0" borderId="2" xfId="0" applyBorder="1" applyAlignment="1" applyProtection="1">
      <alignment horizontal="left"/>
      <protection locked="0"/>
    </xf>
    <xf numFmtId="0" fontId="0" fillId="2" borderId="5" xfId="0" applyFill="1" applyBorder="1"/>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 fontId="0" fillId="0" borderId="0" xfId="0" applyNumberForma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6" xfId="0" applyBorder="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Protection="1">
      <protection locked="0"/>
    </xf>
    <xf numFmtId="0" fontId="0" fillId="2" borderId="0" xfId="0" applyFill="1" applyAlignment="1" applyProtection="1">
      <alignment horizontal="left"/>
      <protection locked="0"/>
    </xf>
    <xf numFmtId="0" fontId="0" fillId="2" borderId="9" xfId="0" applyFill="1" applyBorder="1" applyAlignment="1">
      <alignment horizontal="left"/>
    </xf>
    <xf numFmtId="0" fontId="0" fillId="2" borderId="7" xfId="0" applyFill="1" applyBorder="1"/>
    <xf numFmtId="0" fontId="0" fillId="3" borderId="1" xfId="0" applyFill="1" applyBorder="1" applyAlignment="1">
      <alignment horizontal="center"/>
    </xf>
    <xf numFmtId="0" fontId="0" fillId="3" borderId="1" xfId="0" applyFill="1" applyBorder="1" applyProtection="1">
      <protection locked="0"/>
    </xf>
    <xf numFmtId="0" fontId="0" fillId="3" borderId="1" xfId="0" applyFill="1" applyBorder="1"/>
    <xf numFmtId="0" fontId="0" fillId="3" borderId="7" xfId="0" applyFill="1" applyBorder="1" applyProtection="1">
      <protection locked="0"/>
    </xf>
    <xf numFmtId="0" fontId="0" fillId="4" borderId="1" xfId="0" applyFill="1" applyBorder="1" applyProtection="1">
      <protection locked="0"/>
    </xf>
    <xf numFmtId="0" fontId="0" fillId="4" borderId="1" xfId="0" applyFill="1" applyBorder="1"/>
    <xf numFmtId="0" fontId="0" fillId="4" borderId="7"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7" xfId="0" applyFill="1" applyBorder="1" applyProtection="1">
      <protection locked="0"/>
    </xf>
    <xf numFmtId="0" fontId="0" fillId="2" borderId="12" xfId="0" applyFill="1" applyBorder="1"/>
    <xf numFmtId="0" fontId="0" fillId="2" borderId="15" xfId="0" applyFill="1" applyBorder="1"/>
    <xf numFmtId="0" fontId="0" fillId="3" borderId="7" xfId="0" applyFill="1" applyBorder="1"/>
    <xf numFmtId="0" fontId="0" fillId="4" borderId="7" xfId="0" applyFill="1" applyBorder="1"/>
    <xf numFmtId="0" fontId="0" fillId="5" borderId="7" xfId="0" applyFill="1" applyBorder="1"/>
    <xf numFmtId="0" fontId="0" fillId="0" borderId="2"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2" borderId="13" xfId="0" applyFill="1" applyBorder="1"/>
    <xf numFmtId="0" fontId="1" fillId="0" borderId="1" xfId="0" applyFont="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1" fillId="0" borderId="1" xfId="0" applyFont="1" applyBorder="1" applyProtection="1">
      <protection locked="0"/>
    </xf>
    <xf numFmtId="49" fontId="1" fillId="0" borderId="1" xfId="0" applyNumberFormat="1" applyFont="1" applyBorder="1" applyAlignment="1" applyProtection="1">
      <alignment horizontal="left"/>
      <protection locked="0"/>
    </xf>
    <xf numFmtId="0" fontId="1" fillId="2" borderId="7" xfId="0" applyFont="1" applyFill="1" applyBorder="1"/>
    <xf numFmtId="0" fontId="0" fillId="2" borderId="9" xfId="0" applyFill="1" applyBorder="1"/>
    <xf numFmtId="0" fontId="0" fillId="2" borderId="8" xfId="0" applyFill="1" applyBorder="1"/>
    <xf numFmtId="0" fontId="1" fillId="0" borderId="0" xfId="0" applyFont="1" applyProtection="1">
      <protection locked="0"/>
    </xf>
    <xf numFmtId="0" fontId="9" fillId="0" borderId="0" xfId="1" applyFont="1" applyAlignment="1">
      <alignment vertical="top" wrapText="1"/>
    </xf>
    <xf numFmtId="0" fontId="11" fillId="0" borderId="0" xfId="2" applyFont="1" applyAlignment="1" applyProtection="1"/>
    <xf numFmtId="0" fontId="12" fillId="0" borderId="0" xfId="0" applyFont="1"/>
    <xf numFmtId="0" fontId="0" fillId="0" borderId="7"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0" fillId="3" borderId="7"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lignment horizontal="center"/>
    </xf>
    <xf numFmtId="49" fontId="0" fillId="3" borderId="9" xfId="0" applyNumberFormat="1" applyFill="1" applyBorder="1" applyAlignment="1">
      <alignment horizontal="center"/>
    </xf>
    <xf numFmtId="49" fontId="0" fillId="3" borderId="8" xfId="0" applyNumberFormat="1"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 fillId="0" borderId="7" xfId="0" applyFont="1" applyBorder="1" applyAlignment="1">
      <alignment horizontal="left"/>
    </xf>
    <xf numFmtId="0" fontId="3" fillId="0" borderId="11" xfId="0" applyFont="1" applyBorder="1" applyAlignment="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lignment horizontal="left" vertical="center"/>
    </xf>
    <xf numFmtId="0" fontId="0" fillId="0" borderId="4" xfId="0" applyBorder="1" applyAlignment="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cellXfs>
  <cellStyles count="3">
    <cellStyle name="Hyperlink" xfId="2" builtinId="8"/>
    <cellStyle name="Standaard" xfId="0" builtinId="0"/>
    <cellStyle name="Standaard 2" xfId="1" xr:uid="{00000000-0005-0000-0000-000002000000}"/>
  </cellStyles>
  <dxfs count="21">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CheckBox" fmlaLink="$G$2" lockText="1"/>
</file>

<file path=xl/ctrlProps/ctrlProp624.xml><?xml version="1.0" encoding="utf-8"?>
<formControlPr xmlns="http://schemas.microsoft.com/office/spreadsheetml/2009/9/main" objectType="CheckBox" fmlaLink="$H$2"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592A057D-6F05-FDC8-0F7C-F7A1925D720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BDDFEBC-0C8C-B83B-394C-443076A6ADC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449A6B1D-4CFC-9FEC-1EB9-25485C824A2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1919B83B-5F9B-7EDA-B91E-50D2EA4E484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367403BA-CA38-F196-A1AB-DA278E9B613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92019059-8D2E-7E36-EA0E-656CDDE7E19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CC25156-A542-3EA5-F32F-1DFF9A560C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A244BE88-A7F8-5A1E-653B-B76A8E35F2C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7EE1C2E3-FC34-5FC7-9152-98E4D3066A4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A9EE2486-BDE5-E47C-1D02-E2F4EFE6EA0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435383EA-B56A-A6AD-AE74-95869FE5869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34506FC9-C3B0-A81D-4FDC-20BA92C594D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19BC4AEF-DDDE-A54B-11A0-9A02CFF8BB4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FD30E7A9-C169-3E36-BCC0-5EC40197A5C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5D5D8504-895F-F0E9-6E66-78A308AAD7D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5BB97839-AEE3-58A9-6043-29E9E5FD69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C82ADEA4-508C-6EFD-217F-6FF6BF5B65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1A78ECC7-EAFD-DEAD-EADB-196132829AA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125A110B-64E7-060C-40C9-EEDC1166C6D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16370DF5-25AF-71BE-E45C-8405D2201FC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7C8112B8-105C-073D-605D-BE7B7D8363F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8390954F-C2EB-DF53-C3CA-CBE635B989D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AC82EB98-459E-756F-FACF-2F2FF50D7A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25876AAB-8743-76B1-F518-5C40500FE0D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4FB1D3B4-26B0-9DA1-64DB-9297F8233A3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5716DA56-82B7-7188-5FB0-B756B641C2E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7A74799B-E758-250B-4835-8239C3C3BD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065EB08B-9962-3600-00D4-A7045DEBDAE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C9034407-6526-AE1C-FBD6-6B61B5ED62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BF6B6DF8-9B81-1C7F-5BDF-47612219A0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A79D58C6-B381-6F08-14A5-9E24A95AA0D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E99A9E4C-9D26-594A-ABC8-E6A68FCF05B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E652C83F-5626-23CC-4164-E67EEAE5A22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41D15B16-6FA9-79E1-2168-373085FE77B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D301CDD7-1402-7A85-3F55-4D3CE979189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8CCAFDED-E095-3A94-DC9D-E8DD0B7D24B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0472DF8E-C6CB-E9B3-AE70-3E54FA17346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180C1760-CD1B-55D1-9D57-9634B7280DD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159F8587-4783-7ABE-810A-4993B677A97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179FFBDE-E296-C269-9866-E65B274681E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6771CFBA-A4EE-792B-D8C0-327444445CB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CC145BE3-D070-D695-B86C-81078845ADA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716C4119-3169-9241-721C-C077530C13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7C5E6755-1030-90C2-D48A-9F6D6435EF2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E0224330-F0F1-E2EA-94DB-2B77E6A38C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EE479DA9-5B1B-3A6F-7344-DBC086B3DFF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6151C4DA-4565-D0DD-D3C1-783439480D6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06A51CB5-75B4-7FB5-194F-22E1BF1812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3D862AB0-C698-0F70-40B3-1C77ED3334F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C6D84876-B41F-9B32-318D-51E90177BC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FAB53EC4-AF38-883A-526F-BE95AA29906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43A56662-4167-76CF-E04B-47026F6239B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70910121-D647-6451-08FD-7538675CD93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D6EBF1AB-6812-4B1D-64C6-CD70B87A3CF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4C185AD0-DBAA-5BCD-F6E2-624301C0616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609AC256-F0E7-02B3-8835-EDCD9A8DCF3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95195714-F29C-30A6-4407-46736B60D50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0F6B49BB-27B2-88B9-F443-A57C1C5FFBE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3704C787-82A3-2A98-C4E7-D0760F54E65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77074E87-B56E-4C88-3DEE-A71540A744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EF8914D1-832D-2A6A-9009-26B6A7CB1FF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75A9C45C-933D-BACF-6291-9144C48EBEF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94DC1274-943D-B68D-C9F6-53D5A1E6176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C2931583-FF78-0D4F-F56A-26D2C72020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D414D962-AAC2-36B4-CF7D-E73D1F6D8E1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E3C66423-A74F-7456-65FC-EB8A7956785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02035AFF-0F97-B1CB-B0A0-ADDFDA01530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9AAAAF19-D769-5D87-B045-4FD45514DF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07FAA0D1-879A-CD80-BD4F-5505F6424B5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0509AB91-8F3E-C942-A946-9D3A35C3AFE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CA60AE9A-D258-E4D8-16D4-D229EBEE4B0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723E32DC-C94C-62AB-213C-FDA8C6998C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D89DE159-5BC7-8018-6B45-91E031ADE3E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229B4DF9-634A-CCDE-095F-94C6B898DB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D3975B2E-A8D7-4067-D5DC-E4B8AAC7F58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ABFD5026-5457-9CD9-947B-CF29B79927A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C2A5811A-1700-33EE-5B53-A633F6AA5B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39A9F52D-32BE-B200-FFC7-224189A66A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6720DBE4-5CA5-9AB0-6FEE-D0445DD6AF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83483F05-410D-5182-6E68-C3849117B89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9E534447-07A9-6404-8933-46B3E087E9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C1C0DD30-EFD7-BAA9-E6EC-C6636E27F70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75D839C6-0553-1218-8902-B37FDF588E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FB9422DC-0574-F629-3662-26CE6D64668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75E3EB10-6C2A-39AB-BA19-DC24AAB283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2B35065A-EE42-C07A-49D5-BE97CF86E0E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59921EF6-4646-C971-70B9-CB9380B68F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9FF0150-D35A-8A9C-C7CF-095A559B45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D9977772-C0FE-182B-7B9A-062AA6F8455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F985BA39-16E1-BD6C-0E8A-980EDF4C2D7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F09BBFA7-0A78-6E10-DA93-56482CD63A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331AC911-37D8-FD06-FC4C-2BA41016E8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84CBFF08-B0A0-3232-2FF6-8713A0E1F0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DCFD9C4F-8657-82BE-2B55-CC1E36BA94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18D25C3F-DC5C-C319-43AC-2868259B80D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98B49C78-4678-50F9-6121-695A2B0C75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FCBFE53B-9674-2AF2-C26B-D812600B49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D6B836CE-28D6-B5DD-F9E9-7A645953C0B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2DA588FE-1C6B-1AF9-9388-1AC4BB6A627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E7514E31-91AB-B0B6-B833-9190B485A6C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96CF3E6A-EE01-3651-9DD4-048D3B294F9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EABEF3FC-6BFE-C628-030E-858FBC26952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DC52AFBD-CDE3-5026-CD12-8478C3AD7E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B294E98A-3743-1194-BB7B-8181F0C9C53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3F4FAA54-C0A3-938E-94DF-CFCB69A7A51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07C6BF99-5858-34D1-6F5A-2699AF85BDD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3BCD1EB2-29A1-08F3-CFF8-A14B5A28B6A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791F0EB0-52C9-9290-CAE2-74175C47437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CE995C22-48FA-FCC4-95A7-D1A6972F7FC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89D0CA2F-67F5-7BB1-447E-2C3E5C01F0D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18CF2CCA-E43E-265E-2D7D-03B1DAAEED8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58B63313-3B16-A247-D0F8-F80ACDB8DBF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ECD00BB5-E341-6699-222A-3827DCBCD6B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3B3B0D70-A5D0-E8E6-8A8C-2A9BE7A1968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9792FB45-6F56-2691-CB94-7C3AE2123FB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AFF942CA-F892-6546-22F7-BACBF418EAD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6432FAE8-3654-0A05-77AC-8DA458C8BE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D1C48542-482E-D357-107D-0673C1FF519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1A701DA1-58A8-0366-90E4-1B692D36B8F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0D4B1AD5-6E87-8ACE-7550-4E22B40BBC7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9DB5F5B8-C19D-F76F-0DD5-5A825F730C5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A7C8B88F-D860-AE17-643F-06391991C64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C46F7209-206B-7B32-44CF-E404FC8D6F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577158B8-DEE2-E3DF-1A9B-298C8F5DC41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CA260CB3-E8BD-B661-0020-5D4CC8F8AC8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B1BB9501-2FDF-91C7-4BEE-19D114DD94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26D173A5-B3FF-68FA-078E-AA005B60B97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CC44334A-9732-5469-FCF2-1AEB24DBBC9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AB82CB9A-4DD8-B3D6-5707-E1BDA51B8C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C8C5AD6C-4D38-C816-D99D-2132F3176A2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EABF06E8-8C1B-9813-89F4-380AEF2CBA0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225E7DD0-79C3-C395-7762-592E8A6B74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75F141FD-7092-EB00-5B0F-4DBE1901ABF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CC04967A-DC61-D6E8-3FE1-7884AD1DA00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2C79EBF8-815B-0E5C-98EF-8A03F3E621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2FBD1A83-AEB8-6EC8-DA41-A6A8B7196E0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8904A18E-4010-A0C9-82EB-940E70E67B7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1634A758-C126-1BC3-94AE-94866C13C0E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86855151-7CE5-A827-217F-D6CB45C2DF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F7FD7C08-4588-73E6-D238-B016900F24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F2A916EC-2176-3591-2D07-324CBC5673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DD3334AB-C505-0634-7332-C2DDC4896E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8AB57EF9-7935-5C8A-AEA0-E86BF00D12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7AF63ACC-6624-91BE-9D3B-8D4D9DA250D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BA8E812A-D036-F2B0-C6C6-1ADCC52ABC6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8B0E8F9A-7AF7-08A3-5D23-BD6133428C0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DCD61700-3C93-6F9C-48E2-1F788093AB1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F2B98C85-7E9E-24FB-865B-15EA0A6282B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A6A33723-A1FA-E6C6-384F-09E1710FECB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4748FF2B-8356-9D14-4B4B-09F5FD275E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47B3408C-B13F-E7C5-BAD8-6FD6486720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7AA318F4-7927-FD12-BD4D-037EAF3A35D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0AEA99BD-B781-B517-0798-E0D385F7CC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64F43F1F-15D5-1AE4-5121-437D928B85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C4B081E0-E2CA-34E4-9DEB-B6C400B905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874E78E5-4944-75CA-448D-E96C9451296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A67B539D-9104-4EA9-3527-A1C26DE22CF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89F359CB-FA96-0908-E3AC-CA3748A5632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DD593958-6055-1EDD-D0A6-C2AC980CD51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1E231D5-9CCB-2ADB-3BB0-FF4895AAC12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23D575AD-5219-B367-22D5-4CD5AC2C636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EFD44E7-E234-40DD-41F9-BE9C048F10F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AF423149-7A0C-03B4-5874-12B65FFEAC3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3D84BF30-E167-7827-8EC6-C09BEFD184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B089B766-F96D-9426-E6B7-38B0D8A5594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B31B5BCD-16FF-E519-D28E-B25A648580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6F6EAD34-CC6E-074E-9520-E8C39F09571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520C82E5-3F5A-F7E0-D655-789A5B184F6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9578CFFF-1BEE-0C11-2436-C481E2CEE3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A9EE2D3D-D06E-EC4A-49A5-9736F2F966D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77913E7E-0F32-C8ED-D8F6-8DDC0F7B0D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B3A32E0E-9750-E7B7-7126-7F5075C5B73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CD0B925D-212D-7F0D-9F2E-0F2B565F14B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912674B-B84C-BBA7-3CBD-2BD21D4037E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D850E2B3-AFDE-13AE-C05C-FCD8EF0339A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BABA96EC-F9D2-B335-9099-B354CA991E5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7D390B06-EB8D-C76A-78ED-EAE97B8618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B39E189C-7F80-A1DE-1C59-688D397F35A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6D9EC899-653F-1DE6-5CCE-AAA4C16CBC0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95D153FF-BDC4-791C-EBF8-BCAD44E075C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90EF84B8-A3BD-A4E6-E8CD-783AC304BEA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14FE01F5-35F3-26B5-DCF0-1EBC5190438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28814729-EF83-AD2D-84CD-1B74E7A768F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F92C5B79-E1DD-B4D6-F42C-07CEFB79EB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BC5BF88E-19AF-D226-A313-C9285237375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A8AADED0-933F-6A3A-0768-8CF1E01A320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9B021BF3-4C3D-B8C5-E453-F4F4207ABA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3EBE6947-945B-D5A3-F0B9-BE9788EC83B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5EB382C9-F199-991F-A326-6FA79A486E0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F594A6D8-6BF6-A6B5-84F4-B812A291BFD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667406F2-9780-4FA6-D42D-3478A162877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6D0B9942-E99A-D353-434E-F36440333A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0F55403E-5F61-8DE9-8EE7-AD5F9B63C4F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7E0C3EEC-8D3E-8A99-DFFE-5456C8F1378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10D72608-43C1-6195-FB19-C64357E7AF3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A2C4A89F-6A16-6301-05A9-0448E7E604E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602F8DA1-F771-D94B-8188-493C63AC40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403D2595-33AE-6537-BB62-1A340DA99BC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627954CC-B5EF-FD0A-2EB6-5110D389C31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0F880EC3-EAB6-3E5E-97B6-9AA1199100A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31C58E60-9A9C-DC08-25E5-65B7914D8FB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4B0A7D93-5663-952E-7964-43A166B3B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7886D16F-71F5-F393-5D9A-D5F3604D57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A3745DA0-EB35-6498-448B-E912FC14D8C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87239AE0-73CC-6A49-DB42-79412CF63FE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9AAA5F6E-2810-36F9-6CC0-48545C775FB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70785FB7-48B4-3F8B-966A-3296F9916BC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947E1B8F-D66F-1CF1-9930-E7B42B71A7D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94A48010-A451-0715-C1CE-4E36E8B9490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5D37C0CC-58E0-A477-5636-BE210D8603A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E9A24D04-CF32-E718-F6BF-AEA4133578F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9E152514-54EB-6C67-4E25-2CC0E252CCB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7C296038-06AA-2091-5B9A-B729413EEA1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3424C21F-96E9-6A10-1206-D7CAFD500A7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AE4C26F7-5C59-3DFF-D83B-7D7940784A9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56FAA2BC-A95A-4715-8802-A9480428BD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FE449C4D-F81A-39FE-A37E-6495AF97483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E051615C-4FB8-8097-6DB1-389CECB6B68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78D99D89-A134-AEB4-F57D-01EA23DBA4D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4B7EC6A8-90F9-9153-773E-9CBF3F72EA2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FD15D161-B9CA-5704-7ACB-95F6B6B944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B59E4345-51B1-792E-6B88-51C7A0A0A3E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B21C3EC9-31DD-3E19-8A53-B6D05147E80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59C27B4E-4A2C-56D8-CAF8-DEC6DF1FD7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E7237950-145F-2F34-70E4-F7899177CB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47FD0D82-3EAA-B472-AD9A-1B9FDABFF23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B4552EAF-B205-C060-4ACB-38E55DFAAB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A1ACD86C-0703-81DB-014D-B5F4B23D78A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52BE4352-256A-4E9A-055F-85D38C42856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820B71F4-EEA2-A9CE-B261-442E1DC8E87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52CD32B1-763B-0255-4BD9-C57FD5F72B4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D8B6E15F-A07E-C235-D46F-B3A0733FDFC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B0CC489A-5869-2290-D35D-16C6F482678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040A289A-6055-506B-4BAC-3D86D349AA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27F2E25F-875E-BDAE-E3EB-8D6C98D40C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EB677C20-62A4-E9BB-AD79-4722FB6C48D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DF72B06E-FBB3-BE8C-900B-931497189DF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BE34CB55-E32B-B1A6-8F7C-998BE08B5E3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CF13E0C5-E814-E2B3-F26F-BC738108C1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46ABAD63-D458-0AB8-E7D5-6B34333C37C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346F7231-2D29-553E-4EA4-AD1D0BFC892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5489B28A-9B90-83C1-E561-9FA11FAAC5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FA017399-3A5D-AD3B-2565-4623BD1E77E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F0B04E02-FCC2-BD34-728F-7FE788314B8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144A0011-960F-A4E4-2913-5E4E24B2BFB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DFB2A461-35C7-802E-BD3F-71E83CF14DB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24D2F600-C178-DE8D-43E2-FA1C6E2E26E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1E1401EB-3295-BF8E-B157-1435362C3A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B4C2E0B8-1497-D740-B6BB-E11EAA36D88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DB448891-3D8A-0E5C-F712-549B1497D2F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D585A746-ECC0-112B-7C6D-92718081EE4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356A9355-6ACD-802C-F58B-57B112F3D9E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DFD1B831-EEAE-BE86-79E4-0A3B142205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A63DB79C-93C4-84A0-9B5E-2F6FF7835BC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265777AB-6F9C-D525-3CA6-1DA6D73829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61D67D44-ADF3-9409-589A-886921C54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957900EF-B308-0827-9B2C-4C8BA8C9CE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55BE0B28-C0EA-C65C-2D4B-E0340FED714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EE67FEA5-6A96-8BD9-5C3C-5C51FE22A5E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12E7FE6B-A400-DCD4-CD12-B18EDEC70F0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F44CE64C-3C6D-8C20-BC77-8024BBEF3CD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B46E9FCD-008F-1EA6-586B-DC469C909F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2345D96A-6D14-5FC1-882F-6F2CAEE66A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C94397EB-5456-1E10-2E29-F25FC60723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55F88D3E-46A7-1D9B-AF14-C7F5F0123E7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5704E995-F9A1-8865-4C68-46D0404DF7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5E643C8E-1F9A-4C3C-4439-0742BE98D26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22249D8D-B2B7-EBBF-958D-870AD60273C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9ADE08D1-D963-8491-F4B9-01D434C0DC1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4560C91D-3FD7-1280-C6F0-BCC9A4EA0D8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BF3320B2-D6B7-E855-09C7-3FE9EE1557D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D05630CF-86C6-1575-3EE1-84A3EEF99FA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71E309A0-05FD-5285-7793-DB1226D417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1C59CA5-A53D-264A-89FD-3BAC8624BDF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A10FBE99-B485-F03B-80B9-CAD5B8C4940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F992DF6E-D08A-A811-AA5A-2D73C0F46A2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2B3F2796-8D4E-35AA-DBC6-990FFAF8ED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691E47B-239B-DBE9-D93B-FCC6FAF2478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42B28AB2-5D7D-71B5-C22F-913BE4D6F2D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B3677126-F783-DD16-527F-519B449BEC6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3BCC5DD8-BFF7-5724-8072-F04C52FEB26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924D4596-3498-B67F-3ECE-62882E87F5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2DA92D20-CC54-3ADF-697D-CEFDC99C2CA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F52764F0-4DBE-1B9F-5472-B18E0225E39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6D7B616D-A5CB-7902-46A3-C809765EF46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571FFF3-CC93-722D-475B-449A18FD302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150C6AC9-53E5-C2BD-C8E1-AE145A3044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7C0691F0-B570-5793-CC09-06E5F376BD5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A1121CE7-1294-11A4-EB32-C843C43BA30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15232E1B-75DA-27B6-D300-8D2CB77CAD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E2D5120C-94DD-ECCB-DB6F-610D264AC1E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0A9D87B2-A920-1E2C-4E87-0533717B4B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16E2F60B-DC67-A7A6-F625-47722E95BA2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650EDD54-18EF-E83A-0E4F-96F46962B0A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AE5E1C69-67DC-3C48-EE2B-965BD90D03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A914D173-77EB-719F-63FD-6C9264D45C0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A2182FA2-0FCF-BFF7-66A5-AF7B7FDFF5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8521865C-6240-2CB6-FADD-E56E463ECF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7E787DC3-ADE1-76DF-BD71-ACDACF9AAA2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C122ACD3-F8A7-9B0E-4E94-6BEFE327C5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FD4DD61A-9FEC-ECDC-3256-D5A3187337E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441344FE-F37E-F858-76D9-1704D8099D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5EC7DB39-514E-31F9-0E3D-0BCCDDCF08D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E5CDCAF4-D793-6332-6844-C43A29D9AFC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8504B683-4BFE-05CA-5F28-8D59412C587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2FFB57C9-5E58-098E-F6EE-E5406932241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FA863BF5-8E57-1966-F030-757D2F95186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7B85A7D8-849A-0138-A43B-03BC811E33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27681801-AF42-E211-3A64-433584372A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4AB01021-D598-1390-DE4B-6AEFFD30729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A2502C28-2670-E0BA-2955-E7EED0F309D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5D1F0DD5-30BE-8F2C-AEDC-C4EED645FB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156ECB54-AE76-7DDD-5328-C39E778EBF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209F9918-6D16-AAE3-CC0A-F9D692F5174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D309F9D9-1C5B-7D8D-EBD8-C253A94AC1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7547E3F7-543A-A815-9B24-BE48100F87D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48CF2F16-B0F7-53BA-4F2D-DC134AAD0A7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2523F79F-769E-EC16-C087-F4BB15B8AF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9376157B-9740-5718-36AE-CC28643052E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98021CE4-FED7-19E1-36FF-BE7EF448C2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20D5ABF2-E839-F65B-DAC6-F8E4E8781F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E897AA28-A0D2-6EB8-D936-829C93021A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70ACD81B-DF9D-309F-E12C-6455CA6D5FB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BF060B0B-EB6F-2370-E979-9E6E52B8F35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46DE7BEA-3136-993F-31FD-A4D1DE223D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91065882-F3A2-8C7E-C25E-F87D1124A1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19558AA6-0BEF-F292-708A-D097BBEBE8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4EB0E559-2E5C-8492-1403-85CBA730BBA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8CF1B946-24E0-F871-4326-A92DA38BAC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A892B15D-7963-00CA-73D2-F515BDB6DCD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7EB7863C-540A-B569-9B32-1397A875E59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4F896678-E5E2-DFCC-72FE-0F34BEA6C4E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EA9B2919-15AD-E612-891E-90AABA30062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72D6176A-EDF9-BD62-34AC-35DA6DB06BD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DE4433C8-6EF0-08C3-864C-0A024E7C55A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E9FE80EE-D648-BD12-4C20-63A28987ADA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A30A7290-D9F5-123C-6322-C5C3A41B7C7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817B6B01-AB1D-EB9B-540E-7FE70D33FCE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3807A564-3903-7868-2837-32DD7CFB0CB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F8C95BB5-F5E3-DEE1-D982-BDF6C23A817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9620FD5F-3D1C-150B-64C1-865251C8E9E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5A698320-F5BC-E9D1-8CA8-0E37C959F14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38FD7DC3-F7C1-212F-A0D6-DE7976737ED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8AAF37A0-FA49-ECA4-56CF-23A7F4B0982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7AE259E5-AA4C-525D-0361-E0E3084EF70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5385C1FF-414A-F58B-B6EB-0177313CD53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316FF551-E8DE-88A4-47A4-68756832CC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CD41A4C4-8098-89FE-2DC7-03EA3B517B2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93C41B45-AC6A-F2C4-08B8-98E42BD5E9B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3ECCED77-7938-25BC-4E0E-980082E14BD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57DA07E2-5746-FE79-BF56-69A9CDCEA54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C041B0BE-7865-05DA-5B2B-2B5BC3F713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C1FD7A2B-EF19-0BA6-3F45-ACB9D776446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5BA846A4-A80A-3EF0-F4B4-D8A740FA971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4E2F9537-2D96-A9B0-1647-384FC572FBD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2A88754A-B6BF-5ACC-C5EA-12A2478A4D6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D01B102D-914A-90D3-4930-8D8194AB6FC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94F2EAE1-EFD4-CDCF-EB7F-56448DA6AD5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9E6B6E75-4E8E-2E57-D0A5-47ABA2F1468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6303607A-1BC0-F199-D6B0-7FE457F8E6C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47921F84-E8FB-225B-CD3A-EA4F08004D6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5D58A063-840E-91F7-039C-356E185BD88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C9FFA6F1-9468-FD52-9A85-73EAC884CDB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9188000F-B618-7B89-B44C-B806887C5D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60BC13C8-D206-2431-FA31-20B05B67D24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2395486B-77CD-5414-2D1A-B9DB05CCE3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241E601C-FF2C-39BC-03D0-8BCA606280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20443710-EADB-366D-4B11-40F3F49D7D9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91737055-8CEC-1C17-4789-F83E6FB24C3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62325EAD-10A1-9051-CF77-70F9D21DB7C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66F102E6-006C-FBBA-6F63-F483B2BB5F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50C78CB3-2EC5-059C-AE33-8AB43756EDB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2FF44CDA-CAE1-8488-AFFB-C647D9BB65E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8CD9FD06-0BFD-DB9F-64EA-ADB6E20B470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1CB6E8ED-210F-C02F-EC74-F715C500FC1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56BF29DB-1A78-C3ED-9CF2-2C6C7A71E8A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59537C31-76F0-9296-AB54-0D9D261E79C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FB8C6835-BB73-DF6B-D32B-E93BBCC537B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F4BB54D1-9429-048E-13CB-C83147132E4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D2173C56-A4C6-EEBA-10C6-03F719CDC5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6B569DDC-DD84-6283-9592-2C45D8E4097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E1272FA2-B546-A00C-99A6-C239AFA3E7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85057133-F4C8-7E00-CA82-45C03989935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C922113D-99B7-9CD1-5064-B628494110E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0C6FEABC-53CC-797E-059A-40B531355E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08A3C026-1DBF-4813-D33E-90D0FA4D738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6E97FED3-F42C-C9CB-D6DC-9909E3FFE3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DFB3206B-8928-50F9-CD71-FE14A458985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F2F7CCF5-35D0-41B8-9BD1-C88113CC75D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36574FD5-A7E4-C3CF-4E47-8AE0B52ACEE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BF356741-77C5-0764-A626-3CFE868C63F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1D9A450A-AA11-D7AE-185A-36057D51953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DA6D8F04-79FE-26BB-0B92-29E78F30937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56024545-6DED-1931-C010-8AA93E5F5D9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DE5A6823-C131-3375-8806-4521C40A202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8C036B3B-AFF1-84FC-6889-F6764F1F437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15ABF969-284E-B056-47F0-90E589ED343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A20EA492-6A51-058E-3847-394EC1288C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DEFDCE83-24D2-A1FA-48A1-9D941CD3A1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AFA996C5-5AC0-9F7E-2C23-814428C5DAB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943F535D-3302-C768-6320-5515783D42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DCB4AED1-6A13-2917-CC7C-CAEC80F391B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C2BCD51B-9881-8CA0-AAFC-D920AF182E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11CD9A79-49EE-943F-B7AC-B8C5EE3A0A0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A52A8510-6C8A-A91A-D438-88D8B7BE06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FA403A87-433A-88B2-D7DB-30754302109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D6BB27B8-D42E-8E0C-D3FC-B3280CA02C5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6E0B5820-92C3-7455-0EC3-2DDA0ABB3F0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3AB30A3D-4335-40BE-ED02-00F22887B4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7F4C026E-0579-2FCE-F1D7-5766EE0FE26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529EC764-55B6-E292-FCCF-9EE30E67DDD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ED5D4A33-06E8-7654-2F3A-635834E749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4F8AB5CA-BC9B-A939-21C2-A815F46F5B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6026E8E6-1270-8FE8-ECE1-1F6E59D3505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5ADC475B-27F9-FD49-7443-72F98595A3C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D43C8D66-CEEA-4595-2192-2BD5A5C07C5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D1E78FCC-AE90-B005-8245-0F2F7615E9E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5057DCC5-3D5C-6831-F0D8-3B9C656C8B5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9EBA086F-9BF4-CFC7-F3BF-945868601C2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A719783A-A338-E199-2F79-781BE91938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711A0111-5539-BE5D-372A-B4A8304D1FD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789DE893-131A-AA65-5B62-D5DA218D4CD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88E7962A-D1CD-32AC-58C4-87C11F0D5B4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28373C71-30D1-70A0-2F37-6981447F461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FCC49EBB-DD4B-5E25-992F-8560803CB5F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2C01991F-EFD0-D8D4-60AF-62DA051B2D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250A6202-5E90-ADCD-1512-3FF1828AD0F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B03C62F1-D402-02ED-EC27-2E74C110210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331FF0D5-569C-E5AA-6122-F9307E531C3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3CAC65DA-4EED-41D9-AFBA-DB5B15946CE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995B05F7-3E46-8BB9-B253-9CE94799D43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5431A623-1907-7734-37C4-149AF923B14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7D440F92-48DD-1066-3A6F-A991C144228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70787CEC-BEA0-6495-A0AF-5BE3E72B9FB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501C2191-7E34-3E8D-12B0-582EF9C81A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DBB2CA42-1233-9ED3-DE1D-3FCBA624397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7138EDE6-06E7-5460-5455-4F4DF4E09D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48E89FC-F119-E250-C811-10E601AD53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6F5C1D9F-1C06-757E-A4EB-1BDB8DD1382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7217FC21-8161-41CA-4425-E2C040B41FA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6429C25C-7DF6-1677-8B16-003EFA4A7DF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1E114FC3-E59B-0BD2-394C-33BF62BCF7E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3F89BBEB-BE16-9094-D77F-BA31B2CF2B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4C9B3FF2-B142-E489-317D-6A11F3A54F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2B9516D8-7C58-7574-A110-CE6426CE836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9EC90DA9-44D3-338C-4F12-B46702FED0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6C7DDB92-EDA9-426F-BB4A-D84383FB89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F958550F-8FFB-DB0E-2605-B5F2E563F45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3B44F72D-28C9-AF60-79E1-28E5013CD1C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641AF223-0421-E1DA-075A-9712F63B516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17C34373-DF9C-C29D-3400-0F868ED8E4C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8A780928-656D-1CBF-4914-248B876400C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1D539AD9-F625-4D92-9478-99DBB03C42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8F284F0E-FF24-973D-2B46-FB6F5831FB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1D1D9BCA-663A-68AD-F9C4-43A85B3F5BE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3CDE5C55-FF09-FC45-F50D-F2B0EA7AEC1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B668B4AD-3B4F-12FE-D61E-859849593B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3ABA3E98-411E-60E9-635B-C8489C31C5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1375B4EA-6A61-DF74-1ED6-3901726E2CE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F4DE339A-4231-1779-80D2-623811132B0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714B9E5D-20F9-29D5-9CD7-261A96CA081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F1DC79EA-32E9-B5AC-F309-CED958AD000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645516D7-7DAC-FB9C-3390-89EF88F5372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FBDBE4F0-7D8A-B3E3-6A31-A263DDCBABE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387BF875-6324-31F5-A2D1-1A9A436865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8BC76F88-3F26-BC4D-37AC-544F1923E63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15259E96-E3AD-B383-C215-CB107DFC300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736AB64E-A8AE-EE54-7FCF-EFCBE7BA89B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33635D93-8518-EF8E-3255-5D1B8CFED1A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883F203D-AE85-4000-9DB6-BBBE700C5F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894EA965-8A2D-09A1-2054-EC8F564C5ED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C1F551DC-47A1-D3C7-A428-95460E97837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24ECCBF-521C-4CAD-C1F1-7E85CFA8717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C10FA47E-F9BE-A70D-D98B-843C1587EA5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87A1D4B3-82E3-C7EC-2541-DAEAB9F6FB0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AF004CE4-7807-F4DB-A8C6-EF3192C1F8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383640EF-F1D2-AADB-5163-095F34EA19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6165DE50-414B-BD16-B6AB-30E65DF757C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AF464BF1-3830-1491-0CCD-4B99CB3C378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E093DBF-1454-FA78-0A9C-16FA827EF1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A2F758D0-818A-24BD-6DD3-0292ECAA7F1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C5DC1B4-CBE9-01C8-566F-C8F45BE0E3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12FC2244-7D2B-5573-795B-386FDB178C9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A2803984-0443-B675-3D5C-45BD76031C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D7C2137D-832E-6775-B2A6-220873A62B0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EC0670-9148-AAE4-15C7-F9E66591872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80A34785-EF48-C20C-725E-7C91C97963B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57E981BD-BD98-C6C8-EB8C-19861D2278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5800C042-5E89-7723-87D6-E16BCD0B555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DFB65DCB-51AB-DB90-61D2-8742DE17041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55811CF1-771C-9702-2320-48DCB4C0B8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467B6213-08EB-369D-1F1A-B928609F230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AAF32373-D9BD-FB74-6657-29FD954E1BF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25C07783-147D-79C7-93E2-A4FF4D2FFE7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EAAD5DC9-F6CD-335E-13B1-12EEC0FDF78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F5EBE26D-507A-BD93-5F14-620101DE684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AEEA7948-4959-F5AF-4393-115EBA15F0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4E59CE93-0D74-577D-EE50-F0D974C2515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31B5E839-8716-A7BF-DFB8-E924AC49D6E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3520174-A327-1ACF-A572-DD900DF2DB9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7CB7E4C5-21DF-1678-FFAD-9EE02E43EFC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2ADDF180-3030-8696-6829-870B6A8B76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71C54AF7-1B49-89BE-44CA-AD9C74B56C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9AA81B78-88D2-15AE-F2CB-2AAA276407B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3F9DCCFF-718A-D16A-ADB9-5C283471260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C746583E-DBAE-F81D-457B-F10AF37C79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AB84FC6F-EF23-2E49-3E71-E5BEABF7DF7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92548B2-5072-24EB-BF8C-4EC38677AC0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9E5D4DC3-423A-EB16-B778-A6981494C29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3674B67A-EC6F-DEAD-F065-CAFEF1CC82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4BC4A9A9-DACB-914B-17A2-D5A1FC9213B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548841F8-A525-8B38-7D87-B6BC5EB3871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56D9D407-01B7-3136-BC3B-9B3329270B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601198F2-A4A2-D4AD-9155-34CE1AA65F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7026FE66-97FA-1796-AA76-C6F798B52EA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26FAF446-A3F6-B53E-C0FD-966AB689F7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E9F0A54A-9993-ED07-6F78-8241D5FD846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DFBD55C7-0AAD-BE21-D401-2DC8EFCFD49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F5C1AC0-9EF1-968E-A5D6-F41A57E66B6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AE3E4AC6-D8E9-4333-2299-02F87E1B22A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BA7B17F5-2746-EB66-4AED-322E4BF4C8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A038D560-F781-66AA-AB7D-A1E224DCF1C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E28F4758-BD5D-1F7D-73F3-894E918302C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BD57CC35-D104-8063-5208-DE7025B145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47693698-4A0E-42FF-E5EF-FF6F0F88A6B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DB410D57-B2D0-A7B4-4498-5DB93EB0704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385BE84F-E8A5-6A03-3D64-30854FE1733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82C9654D-D404-2824-E1BF-2A22912C734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6FBD8C19-604C-5D75-DE22-D816D26A1B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427DBD72-6FEE-8116-BB82-6305151F54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9CC15ED8-647E-E02D-AB5A-B048CF9AAC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53EAC1A4-EF56-4280-83CB-C7FB66766E0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EBC50FCD-E972-9154-12C8-BB387958CAF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3B633E4B-2D7F-6A7A-BD2B-3A889102C03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EE314101-8691-D568-C2C1-EB2218B0760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F6EE37B9-BDB9-0AF9-EC87-3B5CED605DC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C98AEB7A-CAB6-9C83-2B93-0E529AA7543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8C00E619-BB54-3557-4EA6-2454B3B049C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DCBF49E8-4EF5-FA6C-F086-92F2848DA6B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F04598C2-8B4C-2193-7EA6-D84CBD8FEBA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2C81E852-A745-749F-3D1A-FFA3AD7823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D1894CBA-DA81-3E82-C5FD-8838B3F8F7A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C2D94234-343D-49F9-D3F1-E83CC022695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C4210517-60E2-21ED-79B9-8C0F0FB6682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FC6D50BB-DCDF-0D80-D49E-C93E114481B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AFBCDF55-E2AE-4930-7315-10748FF010E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5ED63E1-076D-F845-BE80-B9573DBCA70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4FE252A3-D1FF-9B41-39E2-B8836FC686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94B1AF6C-8A83-7BFF-0093-460E62EE22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AD042FC6-1AAF-D83C-4D06-31DFBE52A2C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B6181DF6-2BA4-59B1-88AC-E2DB1072329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33A28CF9-E4B2-06DA-CE8A-46C57FFCF5A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52232D88-28AB-8B24-266A-C3417E1E39A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7D463D8C-926A-FC23-67C1-BB3A2CC694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A0476407-5A0E-F723-BD0C-034F8501B72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52CD47B5-4334-42F5-D680-6B703015C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58D268B3-C18D-2A8B-E289-86D2C674BC6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E4F86E28-72F4-FAE3-B800-0578B4E9031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48655476-02D2-4E73-A8A6-3D67CC3440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68743522-86A8-DBBE-0F79-E0982732865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196EF955-895A-FE72-F55B-BDA76175E35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68B2C89E-B72C-96BA-B106-30FCA4D3B6C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F92935AD-AE1C-A33B-8FE8-ED1D76D447C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FF2DF680-8F96-8898-FEB9-36DA11B140D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3099EAE6-7A08-AE62-A56E-0208023267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53AC919B-98B5-3221-F947-DEDB7F6F662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3AA8CDE-B45D-CFB3-4781-33428E7B7FA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972CF132-66BE-3A3E-2371-ECDBD12AB3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D0ECCC28-0275-6BBC-DF9B-D31D90FCB83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6EBAE24A-B658-AA52-6E39-C6EFF7238C7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10C3B800-D6B3-4897-1009-DF2E082243C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06D6F23A-E407-40D4-B684-CACE2AF006F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FBEA7C0E-C633-E755-FB23-42F3DF53D41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29C7611C-2B48-2749-A692-6E9B2F0CDD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DEA3ED52-6CF7-634E-158A-57A2E84A67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D11C74C0-77D4-8A08-E16C-A12C1D9A3F3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80618C9D-E323-45AC-EFF1-7F25B039DD2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971FE6D6-909A-8642-83B8-3B022EEE939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D954D226-6078-8B71-FC29-0CE1966534C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B493F2B8-1886-6776-81C3-0C3A3BF2A3D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056AE946-15A6-2074-65F7-D5A9DD25F7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DD8F9AF3-B553-0311-CE9E-050B9D1E6B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0AF7F2A5-34C5-EE6F-CDC2-C8D68C3038E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5C960683-B29F-0231-A57A-DB468A5FD97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A1DBCDBF-ACD8-2FF7-BF0C-2E8E7DBEB39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F1F55685-7C79-5FFB-F4ED-BB6608EBBF9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9AB069DC-DFE3-9ADA-25C0-C78D1D1EF23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5AEC5C9F-B577-CB1E-E8B2-D56AD2C7609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B89C01C4-74C0-FF9E-2FDE-CD4D34FF10B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C3164103-1693-16A1-EAD2-228D157F4D3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EDEA7120-FB85-90ED-E844-14D9D1ACCEE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0F625460-D9D2-2B3D-603B-5874DFB666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7FDA9B3A-C15D-CF9B-DD4E-F8841BB64A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6DB61915-659A-7325-9841-EA371DCEDFA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31030B70-E9A9-15B9-C936-532571BF422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40FA7E19-921F-7652-A716-20E6713FD97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1D64F5CE-5332-5D91-9B5F-BFD95481162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38530CB5-F26C-1FFC-737F-031494E93E9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98521A4E-BFD6-260D-65BE-158AEDB436B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FD90B5F9-0332-ACBC-54D1-8C4369D5856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A09DFCE2-64BB-A0A6-37D0-69E7B9049D2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CFF415C3-C1C2-F7AE-0D8E-27D5984A32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617A26E6-724C-FBC4-BB98-7DE54563C9F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F6902C29-5B14-71E3-5C7C-C50E251E079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2CB00B49-8E81-3C18-95F6-DCD84F79CBD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786EF5C2-F97E-51C0-DCB6-500B6FBE27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E3813078-E154-F279-8B15-D629E4B0971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DF9B766-461F-E324-4D3B-8C4B4193938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E928CD25-98C0-531F-E9D3-DAC7461BE7E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641B66E3-6615-43AA-86B3-CB06474033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97A885F5-F7DE-E51E-296D-3400F92100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CBCC9285-AC9C-BF53-F37C-BD563E35E6A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4620D123-47A6-8701-CCEF-22BFCBCF9C3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35384D44-D5F2-25ED-CC9C-5620792FEEB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813956D-2961-67B5-F89E-2A62E3AE29A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7441D820-5002-0058-BAB0-F13AC6942E3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78C8AB93-6459-2602-32B5-28B823DEE02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332D1D6-D1A1-74CF-DE36-4BA4334B806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60CE8D53-4780-3688-2D01-47C8340653A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32DF1F23-D396-1C46-C2E5-2A99BCBD3C6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6229BAD8-4EB0-DEEE-C5A3-09C4602F88B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1417320</xdr:colOff>
          <xdr:row>2</xdr:row>
          <xdr:rowOff>251460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BDFD228D-CE41-CB25-D27A-CB3BE64AC5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xdr:row>
          <xdr:rowOff>7620</xdr:rowOff>
        </xdr:from>
        <xdr:to>
          <xdr:col>6</xdr:col>
          <xdr:colOff>678180</xdr:colOff>
          <xdr:row>2</xdr:row>
          <xdr:rowOff>251460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AE604720-D7EB-7592-8EEE-F1F76B99475B}"/>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xdr:row>
          <xdr:rowOff>7620</xdr:rowOff>
        </xdr:from>
        <xdr:to>
          <xdr:col>6</xdr:col>
          <xdr:colOff>1234440</xdr:colOff>
          <xdr:row>2</xdr:row>
          <xdr:rowOff>251460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4D213AD0-38C1-8D6E-4B10-01204E919E1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xdr:colOff>
          <xdr:row>5</xdr:row>
          <xdr:rowOff>0</xdr:rowOff>
        </xdr:from>
        <xdr:to>
          <xdr:col>2</xdr:col>
          <xdr:colOff>891540</xdr:colOff>
          <xdr:row>6</xdr:row>
          <xdr:rowOff>99060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D918CD27-D4A1-0343-B46A-38E550E56CF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E3436ED1-B598-BA0B-8439-E8FA9F12B1C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647700</xdr:colOff>
          <xdr:row>5</xdr:row>
          <xdr:rowOff>15240</xdr:rowOff>
        </xdr:from>
        <xdr:to>
          <xdr:col>6</xdr:col>
          <xdr:colOff>167640</xdr:colOff>
          <xdr:row>6</xdr:row>
          <xdr:rowOff>114300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F1D6F2C4-BD96-1298-4FEE-6DE824832C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xdr:row>
          <xdr:rowOff>7620</xdr:rowOff>
        </xdr:from>
        <xdr:to>
          <xdr:col>10</xdr:col>
          <xdr:colOff>68580</xdr:colOff>
          <xdr:row>6</xdr:row>
          <xdr:rowOff>106680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3F753103-0281-6FFE-72EC-3F313E9D784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914400</xdr:colOff>
          <xdr:row>5</xdr:row>
          <xdr:rowOff>7620</xdr:rowOff>
        </xdr:from>
        <xdr:to>
          <xdr:col>3</xdr:col>
          <xdr:colOff>617220</xdr:colOff>
          <xdr:row>6</xdr:row>
          <xdr:rowOff>106680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3808AF2B-58F2-6A04-A7DE-807C1853C0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60960</xdr:colOff>
          <xdr:row>13</xdr:row>
          <xdr:rowOff>30480</xdr:rowOff>
        </xdr:from>
        <xdr:to>
          <xdr:col>2</xdr:col>
          <xdr:colOff>2423160</xdr:colOff>
          <xdr:row>17</xdr:row>
          <xdr:rowOff>99060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DED7E940-DF84-05AF-604F-428D38EADAA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xdr:colOff>
          <xdr:row>2</xdr:row>
          <xdr:rowOff>7620</xdr:rowOff>
        </xdr:from>
        <xdr:to>
          <xdr:col>7</xdr:col>
          <xdr:colOff>7620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C4739024-C8F1-EC66-CD31-333D88B477B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iannekoers@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18" Type="http://schemas.openxmlformats.org/officeDocument/2006/relationships/ctrlProp" Target="../ctrlProps/ctrlProp559.xml"/><Relationship Id="rId26" Type="http://schemas.openxmlformats.org/officeDocument/2006/relationships/ctrlProp" Target="../ctrlProps/ctrlProp567.xml"/><Relationship Id="rId3" Type="http://schemas.openxmlformats.org/officeDocument/2006/relationships/vmlDrawing" Target="../drawings/vmlDrawing22.vml"/><Relationship Id="rId21" Type="http://schemas.openxmlformats.org/officeDocument/2006/relationships/ctrlProp" Target="../ctrlProps/ctrlProp562.xml"/><Relationship Id="rId7" Type="http://schemas.openxmlformats.org/officeDocument/2006/relationships/ctrlProp" Target="../ctrlProps/ctrlProp548.xml"/><Relationship Id="rId12" Type="http://schemas.openxmlformats.org/officeDocument/2006/relationships/ctrlProp" Target="../ctrlProps/ctrlProp553.xml"/><Relationship Id="rId17" Type="http://schemas.openxmlformats.org/officeDocument/2006/relationships/ctrlProp" Target="../ctrlProps/ctrlProp558.xml"/><Relationship Id="rId25" Type="http://schemas.openxmlformats.org/officeDocument/2006/relationships/ctrlProp" Target="../ctrlProps/ctrlProp566.xml"/><Relationship Id="rId2" Type="http://schemas.openxmlformats.org/officeDocument/2006/relationships/drawing" Target="../drawings/drawing22.xml"/><Relationship Id="rId16" Type="http://schemas.openxmlformats.org/officeDocument/2006/relationships/ctrlProp" Target="../ctrlProps/ctrlProp557.xml"/><Relationship Id="rId20" Type="http://schemas.openxmlformats.org/officeDocument/2006/relationships/ctrlProp" Target="../ctrlProps/ctrlProp561.xml"/><Relationship Id="rId29" Type="http://schemas.openxmlformats.org/officeDocument/2006/relationships/ctrlProp" Target="../ctrlProps/ctrlProp570.xml"/><Relationship Id="rId1" Type="http://schemas.openxmlformats.org/officeDocument/2006/relationships/printerSettings" Target="../printerSettings/printerSettings22.bin"/><Relationship Id="rId6" Type="http://schemas.openxmlformats.org/officeDocument/2006/relationships/ctrlProp" Target="../ctrlProps/ctrlProp547.xml"/><Relationship Id="rId11" Type="http://schemas.openxmlformats.org/officeDocument/2006/relationships/ctrlProp" Target="../ctrlProps/ctrlProp552.xml"/><Relationship Id="rId24" Type="http://schemas.openxmlformats.org/officeDocument/2006/relationships/ctrlProp" Target="../ctrlProps/ctrlProp565.xml"/><Relationship Id="rId5" Type="http://schemas.openxmlformats.org/officeDocument/2006/relationships/ctrlProp" Target="../ctrlProps/ctrlProp546.xml"/><Relationship Id="rId15" Type="http://schemas.openxmlformats.org/officeDocument/2006/relationships/ctrlProp" Target="../ctrlProps/ctrlProp556.xml"/><Relationship Id="rId23" Type="http://schemas.openxmlformats.org/officeDocument/2006/relationships/ctrlProp" Target="../ctrlProps/ctrlProp564.xml"/><Relationship Id="rId28" Type="http://schemas.openxmlformats.org/officeDocument/2006/relationships/ctrlProp" Target="../ctrlProps/ctrlProp569.xml"/><Relationship Id="rId10" Type="http://schemas.openxmlformats.org/officeDocument/2006/relationships/ctrlProp" Target="../ctrlProps/ctrlProp551.xml"/><Relationship Id="rId19" Type="http://schemas.openxmlformats.org/officeDocument/2006/relationships/ctrlProp" Target="../ctrlProps/ctrlProp560.xml"/><Relationship Id="rId4" Type="http://schemas.openxmlformats.org/officeDocument/2006/relationships/ctrlProp" Target="../ctrlProps/ctrlProp545.xml"/><Relationship Id="rId9" Type="http://schemas.openxmlformats.org/officeDocument/2006/relationships/ctrlProp" Target="../ctrlProps/ctrlProp550.xml"/><Relationship Id="rId14" Type="http://schemas.openxmlformats.org/officeDocument/2006/relationships/ctrlProp" Target="../ctrlProps/ctrlProp555.xml"/><Relationship Id="rId22" Type="http://schemas.openxmlformats.org/officeDocument/2006/relationships/ctrlProp" Target="../ctrlProps/ctrlProp563.xml"/><Relationship Id="rId27" Type="http://schemas.openxmlformats.org/officeDocument/2006/relationships/ctrlProp" Target="../ctrlProps/ctrlProp56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 Type="http://schemas.openxmlformats.org/officeDocument/2006/relationships/vmlDrawing" Target="../drawings/vmlDrawing23.vml"/><Relationship Id="rId21" Type="http://schemas.openxmlformats.org/officeDocument/2006/relationships/ctrlProp" Target="../ctrlProps/ctrlProp588.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2" Type="http://schemas.openxmlformats.org/officeDocument/2006/relationships/drawing" Target="../drawings/drawing23.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1" Type="http://schemas.openxmlformats.org/officeDocument/2006/relationships/printerSettings" Target="../printerSettings/printerSettings23.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10" Type="http://schemas.openxmlformats.org/officeDocument/2006/relationships/ctrlProp" Target="../ctrlProps/ctrlProp577.xml"/><Relationship Id="rId19" Type="http://schemas.openxmlformats.org/officeDocument/2006/relationships/ctrlProp" Target="../ctrlProps/ctrlProp586.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1.xml"/><Relationship Id="rId13" Type="http://schemas.openxmlformats.org/officeDocument/2006/relationships/ctrlProp" Target="../ctrlProps/ctrlProp606.xml"/><Relationship Id="rId18" Type="http://schemas.openxmlformats.org/officeDocument/2006/relationships/ctrlProp" Target="../ctrlProps/ctrlProp611.xml"/><Relationship Id="rId26" Type="http://schemas.openxmlformats.org/officeDocument/2006/relationships/ctrlProp" Target="../ctrlProps/ctrlProp619.xml"/><Relationship Id="rId3" Type="http://schemas.openxmlformats.org/officeDocument/2006/relationships/vmlDrawing" Target="../drawings/vmlDrawing24.vml"/><Relationship Id="rId21" Type="http://schemas.openxmlformats.org/officeDocument/2006/relationships/ctrlProp" Target="../ctrlProps/ctrlProp614.xml"/><Relationship Id="rId7" Type="http://schemas.openxmlformats.org/officeDocument/2006/relationships/ctrlProp" Target="../ctrlProps/ctrlProp600.xml"/><Relationship Id="rId12" Type="http://schemas.openxmlformats.org/officeDocument/2006/relationships/ctrlProp" Target="../ctrlProps/ctrlProp605.xml"/><Relationship Id="rId17" Type="http://schemas.openxmlformats.org/officeDocument/2006/relationships/ctrlProp" Target="../ctrlProps/ctrlProp610.xml"/><Relationship Id="rId25" Type="http://schemas.openxmlformats.org/officeDocument/2006/relationships/ctrlProp" Target="../ctrlProps/ctrlProp618.xml"/><Relationship Id="rId2" Type="http://schemas.openxmlformats.org/officeDocument/2006/relationships/drawing" Target="../drawings/drawing24.xml"/><Relationship Id="rId16" Type="http://schemas.openxmlformats.org/officeDocument/2006/relationships/ctrlProp" Target="../ctrlProps/ctrlProp609.xml"/><Relationship Id="rId20" Type="http://schemas.openxmlformats.org/officeDocument/2006/relationships/ctrlProp" Target="../ctrlProps/ctrlProp613.xml"/><Relationship Id="rId1" Type="http://schemas.openxmlformats.org/officeDocument/2006/relationships/printerSettings" Target="../printerSettings/printerSettings24.bin"/><Relationship Id="rId6" Type="http://schemas.openxmlformats.org/officeDocument/2006/relationships/ctrlProp" Target="../ctrlProps/ctrlProp599.xml"/><Relationship Id="rId11" Type="http://schemas.openxmlformats.org/officeDocument/2006/relationships/ctrlProp" Target="../ctrlProps/ctrlProp604.xml"/><Relationship Id="rId24" Type="http://schemas.openxmlformats.org/officeDocument/2006/relationships/ctrlProp" Target="../ctrlProps/ctrlProp617.xml"/><Relationship Id="rId5" Type="http://schemas.openxmlformats.org/officeDocument/2006/relationships/ctrlProp" Target="../ctrlProps/ctrlProp598.xml"/><Relationship Id="rId15" Type="http://schemas.openxmlformats.org/officeDocument/2006/relationships/ctrlProp" Target="../ctrlProps/ctrlProp608.xml"/><Relationship Id="rId23" Type="http://schemas.openxmlformats.org/officeDocument/2006/relationships/ctrlProp" Target="../ctrlProps/ctrlProp616.xml"/><Relationship Id="rId28" Type="http://schemas.openxmlformats.org/officeDocument/2006/relationships/ctrlProp" Target="../ctrlProps/ctrlProp621.xml"/><Relationship Id="rId10" Type="http://schemas.openxmlformats.org/officeDocument/2006/relationships/ctrlProp" Target="../ctrlProps/ctrlProp603.xml"/><Relationship Id="rId19" Type="http://schemas.openxmlformats.org/officeDocument/2006/relationships/ctrlProp" Target="../ctrlProps/ctrlProp612.xml"/><Relationship Id="rId4" Type="http://schemas.openxmlformats.org/officeDocument/2006/relationships/ctrlProp" Target="../ctrlProps/ctrlProp597.xml"/><Relationship Id="rId9" Type="http://schemas.openxmlformats.org/officeDocument/2006/relationships/ctrlProp" Target="../ctrlProps/ctrlProp602.xml"/><Relationship Id="rId14" Type="http://schemas.openxmlformats.org/officeDocument/2006/relationships/ctrlProp" Target="../ctrlProps/ctrlProp607.xml"/><Relationship Id="rId22" Type="http://schemas.openxmlformats.org/officeDocument/2006/relationships/ctrlProp" Target="../ctrlProps/ctrlProp615.xml"/><Relationship Id="rId27" Type="http://schemas.openxmlformats.org/officeDocument/2006/relationships/ctrlProp" Target="../ctrlProps/ctrlProp6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4.xml"/><Relationship Id="rId5" Type="http://schemas.openxmlformats.org/officeDocument/2006/relationships/ctrlProp" Target="../ctrlProps/ctrlProp623.xml"/><Relationship Id="rId4" Type="http://schemas.openxmlformats.org/officeDocument/2006/relationships/ctrlProp" Target="../ctrlProps/ctrlProp622.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29.xml"/><Relationship Id="rId3" Type="http://schemas.openxmlformats.org/officeDocument/2006/relationships/vmlDrawing" Target="../drawings/vmlDrawing26.vml"/><Relationship Id="rId7" Type="http://schemas.openxmlformats.org/officeDocument/2006/relationships/ctrlProp" Target="../ctrlProps/ctrlProp628.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12"/>
  <sheetViews>
    <sheetView workbookViewId="0">
      <selection activeCell="A8" sqref="A8"/>
    </sheetView>
  </sheetViews>
  <sheetFormatPr defaultRowHeight="13.2" x14ac:dyDescent="0.25"/>
  <cols>
    <col min="1" max="1" width="128.33203125" customWidth="1"/>
  </cols>
  <sheetData>
    <row r="1" spans="1:1" ht="28.2" x14ac:dyDescent="0.25">
      <c r="A1" s="78" t="s">
        <v>104</v>
      </c>
    </row>
    <row r="2" spans="1:1" ht="28.2" x14ac:dyDescent="0.25">
      <c r="A2" s="78"/>
    </row>
    <row r="3" spans="1:1" ht="98.4" x14ac:dyDescent="0.25">
      <c r="A3" s="87" t="s">
        <v>259</v>
      </c>
    </row>
    <row r="4" spans="1:1" ht="24.6" x14ac:dyDescent="0.25">
      <c r="A4" s="87" t="s">
        <v>258</v>
      </c>
    </row>
    <row r="5" spans="1:1" ht="56.4" x14ac:dyDescent="0.25">
      <c r="A5" s="79" t="s">
        <v>256</v>
      </c>
    </row>
    <row r="6" spans="1:1" ht="28.2" x14ac:dyDescent="0.25">
      <c r="A6" s="79" t="s">
        <v>257</v>
      </c>
    </row>
    <row r="7" spans="1:1" ht="28.5" customHeight="1" x14ac:dyDescent="0.25">
      <c r="A7" s="79" t="s">
        <v>105</v>
      </c>
    </row>
    <row r="8" spans="1:1" ht="22.8" x14ac:dyDescent="0.4">
      <c r="A8" s="88" t="s">
        <v>125</v>
      </c>
    </row>
    <row r="10" spans="1:1" ht="17.399999999999999" x14ac:dyDescent="0.3">
      <c r="A10" s="89" t="s">
        <v>126</v>
      </c>
    </row>
    <row r="12" spans="1:1" ht="21" customHeight="1" x14ac:dyDescent="0.25"/>
  </sheetData>
  <hyperlinks>
    <hyperlink ref="A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115</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106</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115</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107</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115</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8"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11"/>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A11" sqref="A11"/>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3</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27</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106</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192</v>
      </c>
      <c r="C9" s="1" t="s">
        <v>245</v>
      </c>
      <c r="D9" s="1" t="s">
        <v>193</v>
      </c>
      <c r="E9" s="1" t="s">
        <v>246</v>
      </c>
      <c r="F9" s="1" t="s">
        <v>153</v>
      </c>
      <c r="G9" s="59">
        <v>1</v>
      </c>
      <c r="H9" s="59">
        <v>183</v>
      </c>
      <c r="I9" s="59">
        <v>0</v>
      </c>
      <c r="J9" s="60">
        <f>H9+I9</f>
        <v>183</v>
      </c>
      <c r="K9" s="59">
        <v>6</v>
      </c>
      <c r="L9" s="59">
        <v>6</v>
      </c>
      <c r="M9" s="59">
        <v>1</v>
      </c>
      <c r="N9" s="61">
        <v>1</v>
      </c>
      <c r="Q9" s="62">
        <v>0</v>
      </c>
      <c r="R9" s="63">
        <f>P9+Q9</f>
        <v>0</v>
      </c>
      <c r="Z9" s="66">
        <f>X9+Y9</f>
        <v>0</v>
      </c>
      <c r="BC9">
        <f>N9+V9+AD9+AL9+AT9+BB9</f>
        <v>1</v>
      </c>
      <c r="BD9">
        <f>J9+R9+Z9+AH9+AP9+AX9</f>
        <v>183</v>
      </c>
      <c r="BE9" s="31">
        <f>IF($O$4&gt;0,(LARGE(($N9,$V9,$AD9,$AL9,$AT9,$BB9),1)),"0")</f>
        <v>1</v>
      </c>
      <c r="BG9">
        <v>187.5</v>
      </c>
      <c r="BH9">
        <v>0</v>
      </c>
      <c r="BI9" s="31">
        <f>BC9-BE9-BF9</f>
        <v>0</v>
      </c>
      <c r="BJ9">
        <f>BD9-BG9-BH9</f>
        <v>-4.5</v>
      </c>
      <c r="BN9" s="86"/>
    </row>
    <row r="10" spans="1:66" x14ac:dyDescent="0.25">
      <c r="A10" s="1">
        <v>2</v>
      </c>
      <c r="B10" s="1" t="s">
        <v>194</v>
      </c>
      <c r="C10" s="1" t="s">
        <v>247</v>
      </c>
      <c r="D10" s="1" t="s">
        <v>165</v>
      </c>
      <c r="E10" s="1" t="s">
        <v>246</v>
      </c>
      <c r="F10" s="1" t="s">
        <v>148</v>
      </c>
      <c r="G10" s="59">
        <v>1</v>
      </c>
      <c r="H10" s="59">
        <v>181</v>
      </c>
      <c r="I10" s="59">
        <v>0</v>
      </c>
      <c r="J10" s="60">
        <f>H10+I10</f>
        <v>181</v>
      </c>
      <c r="K10" s="59">
        <v>6</v>
      </c>
      <c r="L10" s="59">
        <v>6.5</v>
      </c>
      <c r="M10" s="59">
        <v>2</v>
      </c>
      <c r="N10" s="61">
        <v>2</v>
      </c>
      <c r="Q10" s="62">
        <v>0</v>
      </c>
      <c r="R10" s="63">
        <f>P10+Q10</f>
        <v>0</v>
      </c>
      <c r="Z10" s="66">
        <f>X10+Y10</f>
        <v>0</v>
      </c>
      <c r="BC10">
        <f>N10+V10+AD10+AL10+AT10+BB10</f>
        <v>2</v>
      </c>
      <c r="BD10">
        <f>J10+R10+Z10+AH10+AP10+AX10</f>
        <v>181</v>
      </c>
      <c r="BE10" s="31">
        <f>IF($O$4&gt;0,(LARGE(($N10,$V10,$AD10,$AL10,$AT10,$BB10),1)),"0")</f>
        <v>2</v>
      </c>
      <c r="BG10">
        <v>0</v>
      </c>
      <c r="BH10">
        <v>0</v>
      </c>
      <c r="BI10" s="31">
        <f>BC10-BE10-BF10</f>
        <v>0</v>
      </c>
      <c r="BJ10">
        <f>BD10-BG10-BH10</f>
        <v>181</v>
      </c>
    </row>
    <row r="11" spans="1:66" x14ac:dyDescent="0.25">
      <c r="J11" s="60">
        <f>H11+I11</f>
        <v>0</v>
      </c>
      <c r="Q11" s="62">
        <v>0</v>
      </c>
      <c r="R11" s="63">
        <f>P11+Q11</f>
        <v>0</v>
      </c>
      <c r="Z11" s="66">
        <f>X11+Y11</f>
        <v>0</v>
      </c>
      <c r="BC11">
        <f>N11+V11+AD11+AL11+AT11+BB11</f>
        <v>0</v>
      </c>
      <c r="BD11">
        <f>J11+R11+Z11+AH11+AP11+AX11</f>
        <v>0</v>
      </c>
      <c r="BE11" s="31" t="e">
        <f>IF($O$4&gt;0,(LARGE(($N11,$V11,$AD11,$AL11,$AT11,$BB11),1)),"0")</f>
        <v>#NUM!</v>
      </c>
      <c r="BG11">
        <v>0</v>
      </c>
      <c r="BH11">
        <v>0</v>
      </c>
      <c r="BI11" s="31" t="e">
        <f>BC11-BE11-BF11</f>
        <v>#NUM!</v>
      </c>
      <c r="BJ11">
        <f>BD11-BG11-BH11</f>
        <v>0</v>
      </c>
    </row>
  </sheetData>
  <sheetProtection sheet="1" objects="1" scenarios="1"/>
  <sortState xmlns:xlrd2="http://schemas.microsoft.com/office/spreadsheetml/2017/richdata2" ref="A9:BN11">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17" priority="1" stopIfTrue="1" operator="greaterThanOrEqual">
      <formula>$BL$6</formula>
    </cfRule>
  </conditionalFormatting>
  <dataValidations count="9">
    <dataValidation type="decimal" operator="lessThanOrEqual" allowBlank="1" showInputMessage="1" showErrorMessage="1" sqref="Z12:Z65466 J12:J65466 R12:R65466 BC12:BL65466 BK9:BL11 AH9:AH65466 AP9:AP65466 AX9:AX65466 BG9:BH11" xr:uid="{00000000-0002-0000-0400-000000000000}">
      <formula1>100</formula1>
    </dataValidation>
    <dataValidation type="whole" allowBlank="1" showInputMessage="1" showErrorMessage="1" sqref="O3:V3" xr:uid="{00000000-0002-0000-0400-000001000000}">
      <formula1>0</formula1>
      <formula2>99</formula2>
    </dataValidation>
    <dataValidation type="whole" operator="lessThanOrEqual" allowBlank="1" showInputMessage="1" showErrorMessage="1" sqref="BL5" xr:uid="{00000000-0002-0000-0400-000002000000}">
      <formula1>99</formula1>
    </dataValidation>
    <dataValidation type="whole" operator="lessThanOrEqual" allowBlank="1" showInputMessage="1" showErrorMessage="1" sqref="BL6" xr:uid="{00000000-0002-0000-0400-000003000000}">
      <formula1>400</formula1>
    </dataValidation>
    <dataValidation type="whole" allowBlank="1" showInputMessage="1" showErrorMessage="1" sqref="M1:N2 U1:V2 BA1:BB2 AS1:AT2 AK1:AL2 AC1:AD2 M8:N65466 AC8:AD65466 U8:V65466 AK8:AL65466 AS8:AT65466 BA8:BB65466" xr:uid="{00000000-0002-0000-0400-000004000000}">
      <formula1>0</formula1>
      <formula2>999</formula2>
    </dataValidation>
    <dataValidation type="decimal" allowBlank="1" showInputMessage="1" showErrorMessage="1" sqref="K1:L2 S1:T2 AY1:AZ2 AQ1:AR2 AI1:AJ2 AA1:AB2 K8:L65466 AA8:AB65466 S8:T65466 AI8:AJ65466 AQ8:AR65466 AY8:AZ65466" xr:uid="{00000000-0002-0000-0400-000005000000}">
      <formula1>0</formula1>
      <formula2>99</formula2>
    </dataValidation>
    <dataValidation type="decimal" allowBlank="1" showInputMessage="1" showErrorMessage="1" sqref="H1:I2 P1:Q2 AV1:AW2 AN1:AO2 AF1:AG2 X1:Y2 H8:I65466 X8:Y65466 P8:Q65466 AF8:AG65466 AN8:AO65466 AV8:AW65466" xr:uid="{00000000-0002-0000-0400-000006000000}">
      <formula1>0</formula1>
      <formula2>400</formula2>
    </dataValidation>
    <dataValidation operator="lessThanOrEqual" allowBlank="1" showInputMessage="1" showErrorMessage="1" sqref="BC9:BE11 AH8 AP8 AX8 J8:J11 J1:J2 R1:R2 AX1:AX2 AP1:AP2 AH1:AH2 Z1:Z2 BC1:BK8 BL1:BL4 BL7:BL8 Z8:Z11 R8:R11 BI9:BJ11" xr:uid="{00000000-0002-0000-0400-000007000000}"/>
    <dataValidation type="list" allowBlank="1" showInputMessage="1" showErrorMessage="1" sqref="BM1:BM2 BM9:BM65466" xr:uid="{00000000-0002-0000-0400-000008000000}">
      <formula1>"ja,nee"</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A10" sqref="A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5</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27</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107</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190</v>
      </c>
      <c r="C9" s="1" t="s">
        <v>243</v>
      </c>
      <c r="D9" s="1" t="s">
        <v>191</v>
      </c>
      <c r="E9" s="1" t="s">
        <v>244</v>
      </c>
      <c r="F9" s="1" t="s">
        <v>148</v>
      </c>
      <c r="G9" s="59">
        <v>1</v>
      </c>
      <c r="H9" s="59">
        <v>191.5</v>
      </c>
      <c r="I9" s="59">
        <v>0</v>
      </c>
      <c r="J9" s="60">
        <f>H9+I9</f>
        <v>191.5</v>
      </c>
      <c r="K9" s="59">
        <v>6</v>
      </c>
      <c r="L9" s="59">
        <v>7</v>
      </c>
      <c r="M9" s="59">
        <v>1</v>
      </c>
      <c r="N9" s="61">
        <v>1</v>
      </c>
      <c r="Q9" s="62">
        <v>0</v>
      </c>
      <c r="R9" s="63">
        <f>P9+Q9</f>
        <v>0</v>
      </c>
      <c r="Z9" s="66">
        <f>X9+Y9</f>
        <v>0</v>
      </c>
      <c r="BC9">
        <f>N9+V9+AD9+AL9+AT9+BB9</f>
        <v>1</v>
      </c>
      <c r="BD9">
        <f>J9+R9+Z9+AH9+AP9+AX9</f>
        <v>191.5</v>
      </c>
      <c r="BE9" s="31">
        <f>IF($O$4&gt;0,(LARGE(($N9,$V9,$AD9,$AL9,$AT9,$BB9),1)),"0")</f>
        <v>1</v>
      </c>
      <c r="BG9">
        <v>196</v>
      </c>
      <c r="BH9">
        <v>0</v>
      </c>
      <c r="BI9" s="31">
        <f>BC9-BE9-BF9</f>
        <v>0</v>
      </c>
      <c r="BJ9">
        <f>BD9-BG9-BH9</f>
        <v>-4.5</v>
      </c>
      <c r="BN9" s="86"/>
    </row>
  </sheetData>
  <sheetProtection sheet="1" objects="1" scenarios="1"/>
  <sortState xmlns:xlrd2="http://schemas.microsoft.com/office/spreadsheetml/2017/richdata2" ref="A9:BN10">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26 AV9:AW65426 P9:Q65426 X9:Y65426 AF9:AG65426 AN9:AO65426">
    <cfRule type="cellIs" dxfId="16" priority="1" stopIfTrue="1" operator="greaterThanOrEqual">
      <formula>$BL$6</formula>
    </cfRule>
  </conditionalFormatting>
  <dataValidations count="9">
    <dataValidation type="decimal" operator="lessThanOrEqual" allowBlank="1" showInputMessage="1" showErrorMessage="1" sqref="BC10:BL65426 BK9:BL9 AH9:AH65426 AP9:AP65426 AX9:AX65426 BG9:BH9 Z10:Z65426 J10:J65426 R10:R65426" xr:uid="{00000000-0002-0000-0500-000000000000}">
      <formula1>100</formula1>
    </dataValidation>
    <dataValidation type="list" allowBlank="1" showInputMessage="1" showErrorMessage="1" sqref="BM1:BM2 BM9:BM65426" xr:uid="{00000000-0002-0000-0500-000001000000}">
      <formula1>"ja,nee"</formula1>
    </dataValidation>
    <dataValidation operator="lessThanOrEqual" allowBlank="1" showInputMessage="1" showErrorMessage="1" sqref="BC9:BE9 AH8 AP8 AX8 J8:J9 J1:J2 R1:R2 AX1:AX2 AP1:AP2 AH1:AH2 Z1:Z2 BC1:BK8 BL1:BL4 BL7:BL8 Z8:Z9 R8:R9 BI9:BJ9" xr:uid="{00000000-0002-0000-0500-000002000000}"/>
    <dataValidation type="decimal" allowBlank="1" showInputMessage="1" showErrorMessage="1" sqref="H1:I2 P1:Q2 AV1:AW2 AN1:AO2 AF1:AG2 X1:Y2 H8:I65426 X8:Y65426 P8:Q65426 AF8:AG65426 AN8:AO65426 AV8:AW65426" xr:uid="{00000000-0002-0000-0500-000003000000}">
      <formula1>0</formula1>
      <formula2>400</formula2>
    </dataValidation>
    <dataValidation type="decimal" allowBlank="1" showInputMessage="1" showErrorMessage="1" sqref="K1:L2 S1:T2 AY1:AZ2 AQ1:AR2 AI1:AJ2 AA1:AB2 K8:L65426 AA8:AB65426 S8:T65426 AI8:AJ65426 AQ8:AR65426 AY8:AZ65426" xr:uid="{00000000-0002-0000-0500-000004000000}">
      <formula1>0</formula1>
      <formula2>99</formula2>
    </dataValidation>
    <dataValidation type="whole" allowBlank="1" showInputMessage="1" showErrorMessage="1" sqref="M1:N2 U1:V2 BA1:BB2 AS1:AT2 AK1:AL2 AC1:AD2 M8:N65426 AC8:AD65426 U8:V65426 AK8:AL65426 AS8:AT65426 BA8:BB65426" xr:uid="{00000000-0002-0000-0500-000005000000}">
      <formula1>0</formula1>
      <formula2>999</formula2>
    </dataValidation>
    <dataValidation type="whole" operator="lessThanOrEqual" allowBlank="1" showInputMessage="1" showErrorMessage="1" sqref="BL6" xr:uid="{00000000-0002-0000-0500-000006000000}">
      <formula1>400</formula1>
    </dataValidation>
    <dataValidation type="whole" operator="lessThanOrEqual" allowBlank="1" showInputMessage="1" showErrorMessage="1" sqref="BL5" xr:uid="{00000000-0002-0000-0500-000007000000}">
      <formula1>99</formula1>
    </dataValidation>
    <dataValidation type="whole" allowBlank="1" showInputMessage="1" showErrorMessage="1" sqref="O3:V3" xr:uid="{00000000-0002-0000-05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A14" sqref="A1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4</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27</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195</v>
      </c>
      <c r="C9" s="1" t="s">
        <v>248</v>
      </c>
      <c r="D9" s="1" t="s">
        <v>196</v>
      </c>
      <c r="E9" s="1" t="s">
        <v>249</v>
      </c>
      <c r="F9" s="1" t="s">
        <v>171</v>
      </c>
      <c r="G9" s="59">
        <v>1</v>
      </c>
      <c r="H9" s="59">
        <v>205.5</v>
      </c>
      <c r="I9" s="59">
        <v>0</v>
      </c>
      <c r="J9" s="60">
        <f t="shared" ref="J9:J14" si="0">H9+I9</f>
        <v>205.5</v>
      </c>
      <c r="K9" s="59">
        <v>6.5</v>
      </c>
      <c r="L9" s="59">
        <v>7</v>
      </c>
      <c r="M9" s="59">
        <v>1</v>
      </c>
      <c r="N9" s="61">
        <v>1</v>
      </c>
      <c r="Q9" s="62">
        <v>0</v>
      </c>
      <c r="R9" s="63">
        <f t="shared" ref="R9:R14" si="1">P9+Q9</f>
        <v>0</v>
      </c>
      <c r="Z9" s="66">
        <f t="shared" ref="Z9:Z14" si="2">X9+Y9</f>
        <v>0</v>
      </c>
      <c r="BC9">
        <f t="shared" ref="BC9:BC14" si="3">N9+V9+AD9+AL9+AT9+BB9</f>
        <v>1</v>
      </c>
      <c r="BD9">
        <f t="shared" ref="BD9:BD14" si="4">J9+R9+Z9+AH9+AP9+AX9</f>
        <v>205.5</v>
      </c>
      <c r="BE9" s="31">
        <f>IF($O$4&gt;0,(LARGE(($N9,$V9,$AD9,$AL9,$AT9,$BB9),1)),"0")</f>
        <v>1</v>
      </c>
      <c r="BG9">
        <v>211</v>
      </c>
      <c r="BH9">
        <v>0</v>
      </c>
      <c r="BI9" s="31">
        <f t="shared" ref="BI9:BI14" si="5">BC9-BE9-BF9</f>
        <v>0</v>
      </c>
      <c r="BJ9">
        <f t="shared" ref="BJ9:BJ14" si="6">BD9-BG9-BH9</f>
        <v>-5.5</v>
      </c>
      <c r="BN9" s="86"/>
    </row>
    <row r="10" spans="1:66" x14ac:dyDescent="0.25">
      <c r="A10" s="1">
        <v>2</v>
      </c>
      <c r="B10" s="1" t="s">
        <v>197</v>
      </c>
      <c r="C10" s="1" t="s">
        <v>250</v>
      </c>
      <c r="D10" s="1" t="s">
        <v>198</v>
      </c>
      <c r="E10" s="1" t="s">
        <v>249</v>
      </c>
      <c r="F10" s="1" t="s">
        <v>168</v>
      </c>
      <c r="G10" s="59">
        <v>1</v>
      </c>
      <c r="H10" s="59">
        <v>202</v>
      </c>
      <c r="I10" s="59">
        <v>0</v>
      </c>
      <c r="J10" s="60">
        <f t="shared" si="0"/>
        <v>202</v>
      </c>
      <c r="K10" s="59">
        <v>7</v>
      </c>
      <c r="L10" s="59">
        <v>7</v>
      </c>
      <c r="M10" s="59">
        <v>2</v>
      </c>
      <c r="N10" s="61">
        <v>2</v>
      </c>
      <c r="Q10" s="62">
        <v>0</v>
      </c>
      <c r="R10" s="63">
        <f t="shared" si="1"/>
        <v>0</v>
      </c>
      <c r="Z10" s="66">
        <f t="shared" si="2"/>
        <v>0</v>
      </c>
      <c r="BC10">
        <f t="shared" si="3"/>
        <v>2</v>
      </c>
      <c r="BD10">
        <f t="shared" si="4"/>
        <v>202</v>
      </c>
      <c r="BE10" s="31">
        <f>IF($O$4&gt;0,(LARGE(($N10,$V10,$AD10,$AL10,$AT10,$BB10),1)),"0")</f>
        <v>2</v>
      </c>
      <c r="BG10">
        <v>0</v>
      </c>
      <c r="BH10">
        <v>0</v>
      </c>
      <c r="BI10" s="31">
        <f t="shared" si="5"/>
        <v>0</v>
      </c>
      <c r="BJ10">
        <f t="shared" si="6"/>
        <v>202</v>
      </c>
    </row>
    <row r="11" spans="1:66" x14ac:dyDescent="0.25">
      <c r="A11" s="1">
        <v>3</v>
      </c>
      <c r="B11" s="1" t="s">
        <v>199</v>
      </c>
      <c r="C11" s="1" t="s">
        <v>251</v>
      </c>
      <c r="D11" s="1" t="s">
        <v>200</v>
      </c>
      <c r="E11" s="1" t="s">
        <v>249</v>
      </c>
      <c r="F11" s="1" t="s">
        <v>174</v>
      </c>
      <c r="G11" s="59">
        <v>1</v>
      </c>
      <c r="H11" s="59">
        <v>199.5</v>
      </c>
      <c r="I11" s="59">
        <v>0</v>
      </c>
      <c r="J11" s="60">
        <f t="shared" si="0"/>
        <v>199.5</v>
      </c>
      <c r="K11" s="59">
        <v>6</v>
      </c>
      <c r="L11" s="59">
        <v>6.5</v>
      </c>
      <c r="M11" s="59">
        <v>3</v>
      </c>
      <c r="N11" s="61">
        <v>3</v>
      </c>
      <c r="Q11" s="62">
        <v>0</v>
      </c>
      <c r="R11" s="63">
        <f t="shared" si="1"/>
        <v>0</v>
      </c>
      <c r="Z11" s="66">
        <f t="shared" si="2"/>
        <v>0</v>
      </c>
      <c r="BC11">
        <f t="shared" si="3"/>
        <v>3</v>
      </c>
      <c r="BD11">
        <f t="shared" si="4"/>
        <v>199.5</v>
      </c>
      <c r="BE11" s="31">
        <f>IF($O$4&gt;0,(LARGE(($N11,$V11,$AD11,$AL11,$AT11,$BB11),1)),"0")</f>
        <v>3</v>
      </c>
      <c r="BG11">
        <v>189.5</v>
      </c>
      <c r="BH11">
        <v>0</v>
      </c>
      <c r="BI11" s="31">
        <f t="shared" si="5"/>
        <v>0</v>
      </c>
      <c r="BJ11">
        <f t="shared" si="6"/>
        <v>10</v>
      </c>
    </row>
    <row r="12" spans="1:66" x14ac:dyDescent="0.25">
      <c r="A12" s="1">
        <v>4</v>
      </c>
      <c r="B12" s="1" t="s">
        <v>201</v>
      </c>
      <c r="C12" s="1" t="s">
        <v>252</v>
      </c>
      <c r="D12" s="1" t="s">
        <v>202</v>
      </c>
      <c r="E12" s="1" t="s">
        <v>249</v>
      </c>
      <c r="F12" s="1" t="s">
        <v>135</v>
      </c>
      <c r="G12" s="59">
        <v>1</v>
      </c>
      <c r="H12" s="59">
        <v>190</v>
      </c>
      <c r="I12" s="59">
        <v>0</v>
      </c>
      <c r="J12" s="60">
        <f t="shared" si="0"/>
        <v>190</v>
      </c>
      <c r="K12" s="59">
        <v>6</v>
      </c>
      <c r="L12" s="59">
        <v>6.5</v>
      </c>
      <c r="M12" s="59">
        <v>4</v>
      </c>
      <c r="N12" s="61">
        <v>4</v>
      </c>
      <c r="Q12" s="62">
        <v>0</v>
      </c>
      <c r="R12" s="63">
        <f t="shared" si="1"/>
        <v>0</v>
      </c>
      <c r="Z12" s="66">
        <f t="shared" si="2"/>
        <v>0</v>
      </c>
      <c r="BC12">
        <f t="shared" si="3"/>
        <v>4</v>
      </c>
      <c r="BD12">
        <f t="shared" si="4"/>
        <v>190</v>
      </c>
      <c r="BE12" s="31">
        <f>IF($O$4&gt;0,(LARGE(($N12,$V12,$AD12,$AL12,$AT12,$BB12),1)),"0")</f>
        <v>4</v>
      </c>
      <c r="BG12">
        <v>0</v>
      </c>
      <c r="BH12">
        <v>0</v>
      </c>
      <c r="BI12" s="31">
        <f t="shared" si="5"/>
        <v>0</v>
      </c>
      <c r="BJ12">
        <f t="shared" si="6"/>
        <v>190</v>
      </c>
      <c r="BN12" s="86"/>
    </row>
    <row r="13" spans="1:66" x14ac:dyDescent="0.25">
      <c r="A13" s="1">
        <v>5</v>
      </c>
      <c r="B13" s="1" t="s">
        <v>203</v>
      </c>
      <c r="C13" s="1" t="s">
        <v>253</v>
      </c>
      <c r="D13" s="1" t="s">
        <v>204</v>
      </c>
      <c r="E13" s="1" t="s">
        <v>249</v>
      </c>
      <c r="F13" s="1" t="s">
        <v>148</v>
      </c>
      <c r="G13" s="59">
        <v>1</v>
      </c>
      <c r="H13" s="59">
        <v>178.5</v>
      </c>
      <c r="I13" s="59">
        <v>0</v>
      </c>
      <c r="J13" s="60">
        <f t="shared" si="0"/>
        <v>178.5</v>
      </c>
      <c r="K13" s="59">
        <v>5</v>
      </c>
      <c r="L13" s="59">
        <v>6</v>
      </c>
      <c r="M13" s="59">
        <v>5</v>
      </c>
      <c r="N13" s="61">
        <v>5</v>
      </c>
      <c r="Q13" s="62">
        <v>0</v>
      </c>
      <c r="R13" s="63">
        <f t="shared" si="1"/>
        <v>0</v>
      </c>
      <c r="Z13" s="66">
        <f t="shared" si="2"/>
        <v>0</v>
      </c>
      <c r="BC13">
        <f t="shared" si="3"/>
        <v>5</v>
      </c>
      <c r="BD13">
        <f t="shared" si="4"/>
        <v>178.5</v>
      </c>
      <c r="BE13" s="31">
        <f>IF($O$4&gt;0,(LARGE(($N13,$V13,$AD13,$AL13,$AT13,$BB13),1)),"0")</f>
        <v>5</v>
      </c>
      <c r="BG13">
        <v>162</v>
      </c>
      <c r="BH13">
        <v>0</v>
      </c>
      <c r="BI13" s="31">
        <f t="shared" si="5"/>
        <v>0</v>
      </c>
      <c r="BJ13">
        <f t="shared" si="6"/>
        <v>16.5</v>
      </c>
    </row>
    <row r="14" spans="1:66" x14ac:dyDescent="0.25">
      <c r="I14" s="59">
        <v>0</v>
      </c>
      <c r="J14" s="60">
        <f t="shared" si="0"/>
        <v>0</v>
      </c>
      <c r="R14" s="63">
        <f t="shared" si="1"/>
        <v>0</v>
      </c>
      <c r="Z14" s="66">
        <f t="shared" si="2"/>
        <v>0</v>
      </c>
      <c r="BC14">
        <f t="shared" si="3"/>
        <v>0</v>
      </c>
      <c r="BD14">
        <f t="shared" si="4"/>
        <v>0</v>
      </c>
      <c r="BE14" s="31" t="e">
        <f>IF($O$4&gt;0,(LARGE(($N14,$V14,$AD14,$AL14,$AT14,$BB14),1)),"0")</f>
        <v>#NUM!</v>
      </c>
      <c r="BG14">
        <v>0</v>
      </c>
      <c r="BH14">
        <v>0</v>
      </c>
      <c r="BI14" s="31" t="e">
        <f t="shared" si="5"/>
        <v>#NUM!</v>
      </c>
      <c r="BJ14">
        <f t="shared" si="6"/>
        <v>0</v>
      </c>
    </row>
    <row r="15" spans="1:66" x14ac:dyDescent="0.25">
      <c r="I15" s="59">
        <v>0</v>
      </c>
      <c r="J15" s="60">
        <f t="shared" ref="J15:J16" si="7">H15+I15</f>
        <v>0</v>
      </c>
      <c r="R15" s="63">
        <f t="shared" ref="R15:R16" si="8">P15+Q15</f>
        <v>0</v>
      </c>
      <c r="Z15" s="66">
        <f t="shared" ref="Z15:Z16" si="9">X15+Y15</f>
        <v>0</v>
      </c>
      <c r="BC15">
        <f t="shared" ref="BC15:BC16" si="10">N15+V15+AD15+AL15+AT15+BB15</f>
        <v>0</v>
      </c>
      <c r="BD15">
        <f t="shared" ref="BD15:BD16" si="11">J15+R15+Z15+AH15+AP15+AX15</f>
        <v>0</v>
      </c>
      <c r="BE15" s="31" t="e">
        <f>IF($O$4&gt;0,(LARGE(($N15,$V15,$AD15,$AL15,$AT15,$BB15),1)),"0")</f>
        <v>#NUM!</v>
      </c>
      <c r="BG15">
        <v>0</v>
      </c>
      <c r="BH15">
        <v>0</v>
      </c>
      <c r="BI15" s="31" t="e">
        <f t="shared" ref="BI15:BI16" si="12">BC15-BE15-BF15</f>
        <v>#NUM!</v>
      </c>
      <c r="BJ15">
        <f t="shared" ref="BJ15:BJ16" si="13">BD15-BG15-BH15</f>
        <v>0</v>
      </c>
    </row>
    <row r="16" spans="1:66" x14ac:dyDescent="0.25">
      <c r="I16" s="59">
        <v>0</v>
      </c>
      <c r="J16" s="60">
        <f t="shared" si="7"/>
        <v>0</v>
      </c>
      <c r="R16" s="63">
        <f t="shared" si="8"/>
        <v>0</v>
      </c>
      <c r="Z16" s="66">
        <f t="shared" si="9"/>
        <v>0</v>
      </c>
      <c r="BC16">
        <f t="shared" si="10"/>
        <v>0</v>
      </c>
      <c r="BD16">
        <f t="shared" si="11"/>
        <v>0</v>
      </c>
      <c r="BE16" s="31" t="e">
        <f>IF($O$4&gt;0,(LARGE(($N16,$V16,$AD16,$AL16,$AT16,$BB16),1)),"0")</f>
        <v>#NUM!</v>
      </c>
      <c r="BG16">
        <v>0</v>
      </c>
      <c r="BH16">
        <v>0</v>
      </c>
      <c r="BI16" s="31" t="e">
        <f t="shared" si="12"/>
        <v>#NUM!</v>
      </c>
      <c r="BJ16">
        <f t="shared" si="13"/>
        <v>0</v>
      </c>
    </row>
  </sheetData>
  <sheetProtection sheet="1" objects="1" scenarios="1"/>
  <sortState xmlns:xlrd2="http://schemas.microsoft.com/office/spreadsheetml/2017/richdata2" ref="A9:BN14">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15" priority="1" stopIfTrue="1" operator="greaterThanOrEqual">
      <formula>$BL$6</formula>
    </cfRule>
  </conditionalFormatting>
  <dataValidations count="9">
    <dataValidation type="decimal" operator="lessThanOrEqual" allowBlank="1" showInputMessage="1" showErrorMessage="1" sqref="Z17:Z65466 J17:J65466 R17:R65466 BC17:BL65466 BK9:BL16 AH9:AH65466 AP9:AP65466 AX9:AX65466 BG9:BH16" xr:uid="{00000000-0002-0000-0600-000000000000}">
      <formula1>100</formula1>
    </dataValidation>
    <dataValidation type="list" allowBlank="1" showInputMessage="1" showErrorMessage="1" sqref="BM1:BM2 BM9:BM65466" xr:uid="{00000000-0002-0000-0600-000001000000}">
      <formula1>"ja,nee"</formula1>
    </dataValidation>
    <dataValidation operator="lessThanOrEqual" allowBlank="1" showInputMessage="1" showErrorMessage="1" sqref="BC9:BE16 AH8 AP8 AX8 J8:J16 J1:J2 R1:R2 AX1:AX2 AP1:AP2 AH1:AH2 Z1:Z2 BC1:BK8 BL1:BL4 BL7:BL8 Z8:Z16 R8:R16 BI9:BJ16" xr:uid="{00000000-0002-0000-0600-000002000000}"/>
    <dataValidation type="decimal" allowBlank="1" showInputMessage="1" showErrorMessage="1" sqref="H1:I2 P1:Q2 AV1:AW2 AN1:AO2 AF1:AG2 X1:Y2 H8:I65466 X8:Y65466 P8:Q65466 AF8:AG65466 AN8:AO65466 AV8:AW65466" xr:uid="{00000000-0002-0000-0600-000003000000}">
      <formula1>0</formula1>
      <formula2>400</formula2>
    </dataValidation>
    <dataValidation type="decimal" allowBlank="1" showInputMessage="1" showErrorMessage="1" sqref="K1:L2 S1:T2 AY1:AZ2 AQ1:AR2 AI1:AJ2 AA1:AB2 K8:L65466 AA8:AB65466 S8:T65466 AI8:AJ65466 AQ8:AR65466 AY8:AZ65466" xr:uid="{00000000-0002-0000-0600-000004000000}">
      <formula1>0</formula1>
      <formula2>99</formula2>
    </dataValidation>
    <dataValidation type="whole" allowBlank="1" showInputMessage="1" showErrorMessage="1" sqref="M1:N2 U1:V2 BA1:BB2 AS1:AT2 AK1:AL2 AC1:AD2 M8:N65466 AC8:AD65466 U8:V65466 AK8:AL65466 AS8:AT65466 BA8:BB65466" xr:uid="{00000000-0002-0000-0600-000005000000}">
      <formula1>0</formula1>
      <formula2>999</formula2>
    </dataValidation>
    <dataValidation type="whole" operator="lessThanOrEqual" allowBlank="1" showInputMessage="1" showErrorMessage="1" sqref="BL6" xr:uid="{00000000-0002-0000-0600-000006000000}">
      <formula1>400</formula1>
    </dataValidation>
    <dataValidation type="whole" operator="lessThanOrEqual" allowBlank="1" showInputMessage="1" showErrorMessage="1" sqref="BL5" xr:uid="{00000000-0002-0000-0600-000007000000}">
      <formula1>99</formula1>
    </dataValidation>
    <dataValidation type="whole" allowBlank="1" showInputMessage="1" showErrorMessage="1" sqref="O3:V3" xr:uid="{00000000-0002-0000-06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A10" sqref="A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1</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28</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106</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127</v>
      </c>
      <c r="C9" s="1" t="s">
        <v>208</v>
      </c>
      <c r="D9" s="1" t="s">
        <v>128</v>
      </c>
      <c r="E9" s="1" t="s">
        <v>209</v>
      </c>
      <c r="F9" s="1" t="s">
        <v>129</v>
      </c>
      <c r="G9" s="59">
        <v>1</v>
      </c>
      <c r="H9" s="59">
        <v>187.5</v>
      </c>
      <c r="I9" s="59">
        <v>0</v>
      </c>
      <c r="J9" s="60">
        <f>H9+I9</f>
        <v>187.5</v>
      </c>
      <c r="K9" s="59">
        <v>6.5</v>
      </c>
      <c r="L9" s="59">
        <v>7</v>
      </c>
      <c r="M9" s="59">
        <v>1</v>
      </c>
      <c r="N9" s="61">
        <v>1</v>
      </c>
      <c r="Q9" s="62">
        <v>0</v>
      </c>
      <c r="R9" s="63">
        <f>P9+Q9</f>
        <v>0</v>
      </c>
      <c r="Z9" s="66">
        <f>X9+Y9</f>
        <v>0</v>
      </c>
      <c r="BC9">
        <f>N9+V9+AD9+AL9+AT9+BB9</f>
        <v>1</v>
      </c>
      <c r="BD9">
        <f>J9+R9+Z9+AH9+AP9+AX9</f>
        <v>187.5</v>
      </c>
      <c r="BE9" s="31">
        <f>IF($O$4&gt;0,(LARGE(($N9,$V9,$AD9,$AL9,$AT9,$BB9),1)),"0")</f>
        <v>1</v>
      </c>
      <c r="BG9">
        <v>174</v>
      </c>
      <c r="BH9">
        <v>0</v>
      </c>
      <c r="BI9" s="31">
        <f>BC9-BE9-BF9</f>
        <v>0</v>
      </c>
      <c r="BJ9">
        <f>BD9-BG9-BH9</f>
        <v>13.5</v>
      </c>
      <c r="BN9" s="86"/>
    </row>
  </sheetData>
  <sheetProtection sheet="1" objects="1" scenarios="1"/>
  <sortState xmlns:xlrd2="http://schemas.microsoft.com/office/spreadsheetml/2017/richdata2" ref="A9:BN10">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14" priority="1" stopIfTrue="1" operator="greaterThanOrEqual">
      <formula>$BL$6</formula>
    </cfRule>
  </conditionalFormatting>
  <dataValidations count="9">
    <dataValidation type="decimal" operator="lessThanOrEqual" allowBlank="1" showInputMessage="1" showErrorMessage="1" sqref="J10:J65466 BK9:BL9 AH9:AH65466 AP9:AP65466 AX9:AX65466 BG9:BH9 BC10:BL65466 R10:R65466 Z10:Z65466" xr:uid="{00000000-0002-0000-0700-000000000000}">
      <formula1>100</formula1>
    </dataValidation>
    <dataValidation type="list" allowBlank="1" showInputMessage="1" showErrorMessage="1" sqref="BM1:BM2 BM9:BM65466" xr:uid="{00000000-0002-0000-0700-000001000000}">
      <formula1>"ja,nee"</formula1>
    </dataValidation>
    <dataValidation operator="lessThanOrEqual" allowBlank="1" showInputMessage="1" showErrorMessage="1" sqref="BC9:BE9 AH8 AP8 AX8 J8:J9 J1:J2 R1:R2 AX1:AX2 AP1:AP2 AH1:AH2 Z1:Z2 BC1:BK8 BL1:BL4 BL7:BL8 Z8:Z9 R8:R9 BI9:BJ9" xr:uid="{00000000-0002-0000-0700-000002000000}"/>
    <dataValidation type="decimal" allowBlank="1" showInputMessage="1" showErrorMessage="1" sqref="H1:I2 P1:Q2 AV1:AW2 AN1:AO2 AF1:AG2 X1:Y2 H8:I65466 X8:Y65466 P8:Q65466 AF8:AG65466 AN8:AO65466 AV8:AW65466" xr:uid="{00000000-0002-0000-0700-000003000000}">
      <formula1>0</formula1>
      <formula2>400</formula2>
    </dataValidation>
    <dataValidation type="decimal" allowBlank="1" showInputMessage="1" showErrorMessage="1" sqref="K1:L2 S1:T2 AY1:AZ2 AQ1:AR2 AI1:AJ2 AA1:AB2 K8:L65466 AA8:AB65466 S8:T65466 AI8:AJ65466 AQ8:AR65466 AY8:AZ65466" xr:uid="{00000000-0002-0000-0700-000004000000}">
      <formula1>0</formula1>
      <formula2>99</formula2>
    </dataValidation>
    <dataValidation type="whole" allowBlank="1" showInputMessage="1" showErrorMessage="1" sqref="M1:N2 U1:V2 BA1:BB2 AS1:AT2 AK1:AL2 AC1:AD2 M8:N65466 AC8:AD65466 U8:V65466 AK8:AL65466 AS8:AT65466 BA8:BB6546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50</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106</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3"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A11" sqref="A11"/>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1</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28</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107</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130</v>
      </c>
      <c r="C9" s="1" t="s">
        <v>210</v>
      </c>
      <c r="D9" s="1" t="s">
        <v>131</v>
      </c>
      <c r="E9" s="1" t="s">
        <v>211</v>
      </c>
      <c r="F9" s="1" t="s">
        <v>132</v>
      </c>
      <c r="G9" s="59">
        <v>1</v>
      </c>
      <c r="H9" s="59">
        <v>170.5</v>
      </c>
      <c r="I9" s="59">
        <v>0</v>
      </c>
      <c r="J9" s="60">
        <f>H9+I9</f>
        <v>170.5</v>
      </c>
      <c r="K9" s="59">
        <v>5</v>
      </c>
      <c r="L9" s="59">
        <v>5.5</v>
      </c>
      <c r="M9" s="59">
        <v>1</v>
      </c>
      <c r="N9" s="61">
        <v>1</v>
      </c>
      <c r="Q9" s="62">
        <v>0</v>
      </c>
      <c r="R9" s="63">
        <f>P9+Q9</f>
        <v>0</v>
      </c>
      <c r="Z9" s="66">
        <f>X9+Y9</f>
        <v>0</v>
      </c>
      <c r="BC9">
        <f>N9+V9+AD9+AL9+AT9+BB9</f>
        <v>1</v>
      </c>
      <c r="BD9">
        <f>J9+R9+Z9+AH9+AP9+AX9</f>
        <v>170.5</v>
      </c>
      <c r="BE9" s="31">
        <f>IF($O$4&gt;0,(LARGE(($N9,$V9,$AD9,$AL9,$AT9,$BB9),1)),"0")</f>
        <v>1</v>
      </c>
      <c r="BG9">
        <v>172.5</v>
      </c>
      <c r="BH9">
        <v>0</v>
      </c>
      <c r="BI9" s="31">
        <f>BC9-BE9-BF9</f>
        <v>0</v>
      </c>
      <c r="BJ9">
        <f>BD9-BG9-BH9</f>
        <v>-2</v>
      </c>
      <c r="BN9" s="86"/>
    </row>
    <row r="10" spans="1:66" x14ac:dyDescent="0.25">
      <c r="A10" s="1">
        <v>2</v>
      </c>
      <c r="B10" s="1" t="s">
        <v>133</v>
      </c>
      <c r="C10" s="1" t="s">
        <v>212</v>
      </c>
      <c r="D10" s="1" t="s">
        <v>134</v>
      </c>
      <c r="E10" s="1" t="s">
        <v>211</v>
      </c>
      <c r="F10" s="1" t="s">
        <v>135</v>
      </c>
      <c r="G10" s="59">
        <v>1</v>
      </c>
      <c r="H10" s="59">
        <v>166.5</v>
      </c>
      <c r="I10" s="59">
        <v>0</v>
      </c>
      <c r="J10" s="60">
        <f>H10+I10</f>
        <v>166.5</v>
      </c>
      <c r="K10" s="59">
        <v>5.5</v>
      </c>
      <c r="L10" s="59">
        <v>6</v>
      </c>
      <c r="M10" s="59">
        <v>2</v>
      </c>
      <c r="N10" s="61">
        <v>2</v>
      </c>
      <c r="Q10" s="62">
        <v>0</v>
      </c>
      <c r="R10" s="63">
        <f>P10+Q10</f>
        <v>0</v>
      </c>
      <c r="Z10" s="66">
        <f>X10+Y10</f>
        <v>0</v>
      </c>
      <c r="BC10">
        <f>N10+V10+AD10+AL10+AT10+BB10</f>
        <v>2</v>
      </c>
      <c r="BD10">
        <f>J10+R10+Z10+AH10+AP10+AX10</f>
        <v>166.5</v>
      </c>
      <c r="BE10" s="31">
        <f>IF($O$4&gt;0,(LARGE(($N10,$V10,$AD10,$AL10,$AT10,$BB10),1)),"0")</f>
        <v>2</v>
      </c>
      <c r="BG10">
        <v>181</v>
      </c>
      <c r="BH10">
        <v>0</v>
      </c>
      <c r="BI10" s="31">
        <f>BC10-BE10-BF10</f>
        <v>0</v>
      </c>
      <c r="BJ10">
        <f>BD10-BG10-BH10</f>
        <v>-14.5</v>
      </c>
    </row>
  </sheetData>
  <sheetProtection sheet="1" objects="1" scenarios="1"/>
  <sortState xmlns:xlrd2="http://schemas.microsoft.com/office/spreadsheetml/2017/richdata2" ref="A9:BN1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12"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466 AC8:AD65466 U8:V65466 AK8:AL65466 AS8:AT65466 BA8:BB65466" xr:uid="{00000000-0002-0000-0900-000003000000}">
      <formula1>0</formula1>
      <formula2>999</formula2>
    </dataValidation>
    <dataValidation type="decimal" allowBlank="1" showInputMessage="1" showErrorMessage="1" sqref="K1:L2 S1:T2 AY1:AZ2 AQ1:AR2 AI1:AJ2 AA1:AB2 K8:L65466 AA8:AB65466 S8:T65466 AI8:AJ65466 AQ8:AR65466 AY8:AZ65466" xr:uid="{00000000-0002-0000-0900-000004000000}">
      <formula1>0</formula1>
      <formula2>99</formula2>
    </dataValidation>
    <dataValidation type="decimal" allowBlank="1" showInputMessage="1" showErrorMessage="1" sqref="H1:I2 P1:Q2 AV1:AW2 AN1:AO2 AF1:AG2 X1:Y2 H8:I65466 X8:Y65466 P8:Q65466 AF8:AG65466 AN8:AO65466 AV8:AW65466" xr:uid="{00000000-0002-0000-0900-000005000000}">
      <formula1>0</formula1>
      <formula2>400</formula2>
    </dataValidation>
    <dataValidation operator="lessThanOrEqual" allowBlank="1" showInputMessage="1" showErrorMessage="1" sqref="BC9:BE10 AH8 AP8 AX8 J8:J10 J1:J2 R1:R2 AX1:AX2 AP1:AP2 AH1:AH2 Z1:Z2 BC1:BK8 BL1:BL4 BL7:BL8 Z8:Z10 R8:R10 BI9:BJ10" xr:uid="{00000000-0002-0000-0900-000006000000}"/>
    <dataValidation type="list" allowBlank="1" showInputMessage="1" showErrorMessage="1" sqref="BM1:BM2 BM9:BM65466" xr:uid="{00000000-0002-0000-0900-000007000000}">
      <formula1>"ja,nee"</formula1>
    </dataValidation>
    <dataValidation type="decimal" operator="lessThanOrEqual" allowBlank="1" showInputMessage="1" showErrorMessage="1" sqref="BK9:BL10 AH9:AH65466 AP9:AP65466 AX9:AX65466 J11:J65466 Z11:Z65466 R11:R65466 BC11:BL65466 BG9:BH10"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18"/>
  <sheetViews>
    <sheetView workbookViewId="0">
      <pane xSplit="5" ySplit="8" topLeftCell="F9" activePane="bottomRight" state="frozen"/>
      <selection activeCell="C5" sqref="C5:E5"/>
      <selection pane="topRight" activeCell="C5" sqref="C5:E5"/>
      <selection pane="bottomLeft" activeCell="C5" sqref="C5:E5"/>
      <selection pane="bottomRight" activeCell="A19" sqref="A1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4</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28</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136</v>
      </c>
      <c r="C9" s="1" t="s">
        <v>213</v>
      </c>
      <c r="D9" s="1" t="s">
        <v>137</v>
      </c>
      <c r="E9" s="1" t="s">
        <v>214</v>
      </c>
      <c r="F9" s="1" t="s">
        <v>135</v>
      </c>
      <c r="G9" s="59">
        <v>1</v>
      </c>
      <c r="H9" s="59">
        <v>215</v>
      </c>
      <c r="I9" s="59">
        <v>0</v>
      </c>
      <c r="J9" s="60">
        <f t="shared" ref="J9:J18" si="0">H9+I9</f>
        <v>215</v>
      </c>
      <c r="K9" s="59">
        <v>7</v>
      </c>
      <c r="L9" s="59">
        <v>7.5</v>
      </c>
      <c r="M9" s="59">
        <v>1</v>
      </c>
      <c r="N9" s="61">
        <v>1</v>
      </c>
      <c r="Q9" s="62">
        <v>0</v>
      </c>
      <c r="R9" s="63">
        <f t="shared" ref="R9:R18" si="1">P9+Q9</f>
        <v>0</v>
      </c>
      <c r="Z9" s="66">
        <f t="shared" ref="Z9:Z18" si="2">X9+Y9</f>
        <v>0</v>
      </c>
      <c r="BC9">
        <f t="shared" ref="BC9:BC18" si="3">N9+V9+AD9+AL9+AT9+BB9</f>
        <v>1</v>
      </c>
      <c r="BD9">
        <f t="shared" ref="BD9:BD18" si="4">J9+R9+Z9+AH9+AP9+AX9</f>
        <v>215</v>
      </c>
      <c r="BE9" s="31">
        <f>IF($O$4&gt;0,(LARGE(($N9,$V9,$AD9,$AL9,$AT9,$BB9),1)),"0")</f>
        <v>1</v>
      </c>
      <c r="BG9">
        <v>186</v>
      </c>
      <c r="BH9">
        <v>0</v>
      </c>
      <c r="BI9" s="31">
        <f t="shared" ref="BI9:BI18" si="5">BC9-BE9-BF9</f>
        <v>0</v>
      </c>
      <c r="BJ9">
        <f t="shared" ref="BJ9:BJ18" si="6">BD9-BG9-BH9</f>
        <v>29</v>
      </c>
      <c r="BN9" s="86"/>
    </row>
    <row r="10" spans="1:66" x14ac:dyDescent="0.25">
      <c r="A10" s="1">
        <v>2</v>
      </c>
      <c r="B10" s="1" t="s">
        <v>138</v>
      </c>
      <c r="C10" s="1" t="s">
        <v>215</v>
      </c>
      <c r="D10" s="1" t="s">
        <v>139</v>
      </c>
      <c r="E10" s="1" t="s">
        <v>214</v>
      </c>
      <c r="F10" s="1" t="s">
        <v>132</v>
      </c>
      <c r="G10" s="59">
        <v>1</v>
      </c>
      <c r="H10" s="59">
        <v>209.5</v>
      </c>
      <c r="I10" s="59">
        <v>0</v>
      </c>
      <c r="J10" s="60">
        <f t="shared" si="0"/>
        <v>209.5</v>
      </c>
      <c r="K10" s="59">
        <v>7</v>
      </c>
      <c r="L10" s="59">
        <v>7.5</v>
      </c>
      <c r="M10" s="59">
        <v>2</v>
      </c>
      <c r="N10" s="61">
        <v>2</v>
      </c>
      <c r="Q10" s="62">
        <v>0</v>
      </c>
      <c r="R10" s="63">
        <f t="shared" si="1"/>
        <v>0</v>
      </c>
      <c r="Z10" s="66">
        <f t="shared" si="2"/>
        <v>0</v>
      </c>
      <c r="BC10">
        <f t="shared" si="3"/>
        <v>2</v>
      </c>
      <c r="BD10">
        <f t="shared" si="4"/>
        <v>209.5</v>
      </c>
      <c r="BE10" s="31">
        <f>IF($O$4&gt;0,(LARGE(($N10,$V10,$AD10,$AL10,$AT10,$BB10),1)),"0")</f>
        <v>2</v>
      </c>
      <c r="BG10">
        <v>0</v>
      </c>
      <c r="BH10">
        <v>0</v>
      </c>
      <c r="BI10" s="31">
        <f t="shared" si="5"/>
        <v>0</v>
      </c>
      <c r="BJ10">
        <f t="shared" si="6"/>
        <v>209.5</v>
      </c>
    </row>
    <row r="11" spans="1:66" x14ac:dyDescent="0.25">
      <c r="A11" s="1">
        <v>3</v>
      </c>
      <c r="B11" s="1" t="s">
        <v>140</v>
      </c>
      <c r="C11" s="1" t="s">
        <v>216</v>
      </c>
      <c r="D11" s="1" t="s">
        <v>141</v>
      </c>
      <c r="E11" s="1" t="s">
        <v>217</v>
      </c>
      <c r="F11" s="1" t="s">
        <v>142</v>
      </c>
      <c r="G11" s="59">
        <v>1</v>
      </c>
      <c r="H11" s="59">
        <v>185</v>
      </c>
      <c r="I11" s="59">
        <v>0</v>
      </c>
      <c r="J11" s="60">
        <f t="shared" si="0"/>
        <v>185</v>
      </c>
      <c r="K11" s="59">
        <v>6.5</v>
      </c>
      <c r="L11" s="59">
        <v>6.5</v>
      </c>
      <c r="M11" s="59">
        <v>3</v>
      </c>
      <c r="N11" s="61">
        <v>3</v>
      </c>
      <c r="Q11" s="62">
        <v>0</v>
      </c>
      <c r="R11" s="63">
        <f t="shared" si="1"/>
        <v>0</v>
      </c>
      <c r="Z11" s="66">
        <f t="shared" si="2"/>
        <v>0</v>
      </c>
      <c r="BC11">
        <f t="shared" si="3"/>
        <v>3</v>
      </c>
      <c r="BD11">
        <f t="shared" si="4"/>
        <v>185</v>
      </c>
      <c r="BE11" s="31">
        <f>IF($O$4&gt;0,(LARGE(($N11,$V11,$AD11,$AL11,$AT11,$BB11),1)),"0")</f>
        <v>3</v>
      </c>
      <c r="BG11">
        <v>0</v>
      </c>
      <c r="BH11">
        <v>0</v>
      </c>
      <c r="BI11" s="31">
        <f t="shared" si="5"/>
        <v>0</v>
      </c>
      <c r="BJ11">
        <f t="shared" si="6"/>
        <v>185</v>
      </c>
    </row>
    <row r="12" spans="1:66" x14ac:dyDescent="0.25">
      <c r="A12" s="1">
        <v>4</v>
      </c>
      <c r="B12" s="1" t="s">
        <v>143</v>
      </c>
      <c r="C12" s="1" t="s">
        <v>218</v>
      </c>
      <c r="D12" s="1" t="s">
        <v>144</v>
      </c>
      <c r="E12" s="1" t="s">
        <v>214</v>
      </c>
      <c r="F12" s="1" t="s">
        <v>145</v>
      </c>
      <c r="G12" s="59">
        <v>1</v>
      </c>
      <c r="H12" s="59">
        <v>185</v>
      </c>
      <c r="I12" s="59">
        <v>0</v>
      </c>
      <c r="J12" s="60">
        <f t="shared" si="0"/>
        <v>185</v>
      </c>
      <c r="K12" s="59">
        <v>6.5</v>
      </c>
      <c r="L12" s="59">
        <v>6.5</v>
      </c>
      <c r="M12" s="59">
        <v>3</v>
      </c>
      <c r="N12" s="61">
        <v>3</v>
      </c>
      <c r="Q12" s="62">
        <v>0</v>
      </c>
      <c r="R12" s="63">
        <f t="shared" si="1"/>
        <v>0</v>
      </c>
      <c r="Z12" s="66">
        <f t="shared" si="2"/>
        <v>0</v>
      </c>
      <c r="BC12">
        <f t="shared" si="3"/>
        <v>3</v>
      </c>
      <c r="BD12">
        <f t="shared" si="4"/>
        <v>185</v>
      </c>
      <c r="BE12" s="31">
        <f>IF($O$4&gt;0,(LARGE(($N12,$V12,$AD12,$AL12,$AT12,$BB12),1)),"0")</f>
        <v>3</v>
      </c>
      <c r="BG12">
        <v>0</v>
      </c>
      <c r="BH12">
        <v>0</v>
      </c>
      <c r="BI12" s="31">
        <f t="shared" si="5"/>
        <v>0</v>
      </c>
      <c r="BJ12">
        <f t="shared" si="6"/>
        <v>185</v>
      </c>
    </row>
    <row r="13" spans="1:66" x14ac:dyDescent="0.25">
      <c r="A13" s="1">
        <v>5</v>
      </c>
      <c r="B13" s="1" t="s">
        <v>146</v>
      </c>
      <c r="C13" s="1" t="s">
        <v>219</v>
      </c>
      <c r="D13" s="1" t="s">
        <v>147</v>
      </c>
      <c r="E13" s="1" t="s">
        <v>214</v>
      </c>
      <c r="F13" s="1" t="s">
        <v>148</v>
      </c>
      <c r="G13" s="59">
        <v>1</v>
      </c>
      <c r="H13" s="59">
        <v>181</v>
      </c>
      <c r="I13" s="59">
        <v>0</v>
      </c>
      <c r="J13" s="60">
        <f t="shared" si="0"/>
        <v>181</v>
      </c>
      <c r="K13" s="59">
        <v>5.5</v>
      </c>
      <c r="L13" s="59">
        <v>7</v>
      </c>
      <c r="M13" s="59">
        <v>5</v>
      </c>
      <c r="N13" s="61">
        <v>5</v>
      </c>
      <c r="Q13" s="62">
        <v>0</v>
      </c>
      <c r="R13" s="63">
        <f t="shared" si="1"/>
        <v>0</v>
      </c>
      <c r="Z13" s="66">
        <f t="shared" si="2"/>
        <v>0</v>
      </c>
      <c r="BC13">
        <f t="shared" si="3"/>
        <v>5</v>
      </c>
      <c r="BD13">
        <f t="shared" si="4"/>
        <v>181</v>
      </c>
      <c r="BE13" s="31">
        <f>IF($O$4&gt;0,(LARGE(($N13,$V13,$AD13,$AL13,$AT13,$BB13),1)),"0")</f>
        <v>5</v>
      </c>
      <c r="BG13">
        <v>172.5</v>
      </c>
      <c r="BH13">
        <v>0</v>
      </c>
      <c r="BI13" s="31">
        <f t="shared" si="5"/>
        <v>0</v>
      </c>
      <c r="BJ13">
        <f t="shared" si="6"/>
        <v>8.5</v>
      </c>
    </row>
    <row r="14" spans="1:66" x14ac:dyDescent="0.25">
      <c r="A14" s="1">
        <v>6</v>
      </c>
      <c r="B14" s="1" t="s">
        <v>149</v>
      </c>
      <c r="C14" s="1" t="s">
        <v>220</v>
      </c>
      <c r="D14" s="1" t="s">
        <v>150</v>
      </c>
      <c r="E14" s="1" t="s">
        <v>217</v>
      </c>
      <c r="F14" s="1" t="s">
        <v>135</v>
      </c>
      <c r="G14" s="59">
        <v>1</v>
      </c>
      <c r="H14" s="59">
        <v>175</v>
      </c>
      <c r="I14" s="59">
        <v>0</v>
      </c>
      <c r="J14" s="60">
        <f t="shared" si="0"/>
        <v>175</v>
      </c>
      <c r="K14" s="59">
        <v>6</v>
      </c>
      <c r="L14" s="59">
        <v>6.5</v>
      </c>
      <c r="M14" s="59">
        <v>6</v>
      </c>
      <c r="N14" s="61">
        <v>6</v>
      </c>
      <c r="Q14" s="62">
        <v>0</v>
      </c>
      <c r="R14" s="63">
        <f t="shared" si="1"/>
        <v>0</v>
      </c>
      <c r="Z14" s="66">
        <f t="shared" si="2"/>
        <v>0</v>
      </c>
      <c r="BC14">
        <f t="shared" si="3"/>
        <v>6</v>
      </c>
      <c r="BD14">
        <f t="shared" si="4"/>
        <v>175</v>
      </c>
      <c r="BE14" s="31">
        <f>IF($O$4&gt;0,(LARGE(($N14,$V14,$AD14,$AL14,$AT14,$BB14),1)),"0")</f>
        <v>6</v>
      </c>
      <c r="BG14">
        <v>171</v>
      </c>
      <c r="BH14">
        <v>0</v>
      </c>
      <c r="BI14" s="31">
        <f t="shared" si="5"/>
        <v>0</v>
      </c>
      <c r="BJ14">
        <f t="shared" si="6"/>
        <v>4</v>
      </c>
    </row>
    <row r="15" spans="1:66" x14ac:dyDescent="0.25">
      <c r="A15" s="1">
        <v>7</v>
      </c>
      <c r="B15" s="1" t="s">
        <v>151</v>
      </c>
      <c r="C15" s="1" t="s">
        <v>221</v>
      </c>
      <c r="D15" s="1" t="s">
        <v>152</v>
      </c>
      <c r="E15" s="1" t="s">
        <v>214</v>
      </c>
      <c r="F15" s="1" t="s">
        <v>153</v>
      </c>
      <c r="G15" s="59">
        <v>1</v>
      </c>
      <c r="H15" s="59">
        <v>165</v>
      </c>
      <c r="I15" s="59">
        <v>0</v>
      </c>
      <c r="J15" s="60">
        <f t="shared" si="0"/>
        <v>165</v>
      </c>
      <c r="K15" s="59">
        <v>5</v>
      </c>
      <c r="L15" s="59">
        <v>6</v>
      </c>
      <c r="M15" s="59">
        <v>7</v>
      </c>
      <c r="N15" s="61">
        <v>7</v>
      </c>
      <c r="Q15" s="62">
        <v>0</v>
      </c>
      <c r="R15" s="63">
        <f t="shared" si="1"/>
        <v>0</v>
      </c>
      <c r="Z15" s="66">
        <f t="shared" si="2"/>
        <v>0</v>
      </c>
      <c r="BC15">
        <f t="shared" si="3"/>
        <v>7</v>
      </c>
      <c r="BD15">
        <f t="shared" si="4"/>
        <v>165</v>
      </c>
      <c r="BE15" s="31">
        <f>IF($O$4&gt;0,(LARGE(($N15,$V15,$AD15,$AL15,$AT15,$BB15),1)),"0")</f>
        <v>7</v>
      </c>
      <c r="BG15">
        <v>165</v>
      </c>
      <c r="BH15">
        <v>0</v>
      </c>
      <c r="BI15" s="31">
        <f t="shared" si="5"/>
        <v>0</v>
      </c>
      <c r="BJ15">
        <f t="shared" si="6"/>
        <v>0</v>
      </c>
    </row>
    <row r="16" spans="1:66" x14ac:dyDescent="0.25">
      <c r="A16" s="1">
        <v>8</v>
      </c>
      <c r="B16" s="1" t="s">
        <v>154</v>
      </c>
      <c r="C16" s="1" t="s">
        <v>222</v>
      </c>
      <c r="D16" s="1" t="s">
        <v>155</v>
      </c>
      <c r="E16" s="1" t="s">
        <v>214</v>
      </c>
      <c r="F16" s="1" t="s">
        <v>135</v>
      </c>
      <c r="G16" s="59">
        <v>1</v>
      </c>
      <c r="H16" s="59">
        <v>164.5</v>
      </c>
      <c r="I16" s="59">
        <v>0</v>
      </c>
      <c r="J16" s="60">
        <f t="shared" si="0"/>
        <v>164.5</v>
      </c>
      <c r="K16" s="59">
        <v>6</v>
      </c>
      <c r="L16" s="59">
        <v>6</v>
      </c>
      <c r="M16" s="59">
        <v>8</v>
      </c>
      <c r="N16" s="61">
        <v>8</v>
      </c>
      <c r="Q16" s="62">
        <v>0</v>
      </c>
      <c r="R16" s="63">
        <f t="shared" si="1"/>
        <v>0</v>
      </c>
      <c r="Z16" s="66">
        <f t="shared" si="2"/>
        <v>0</v>
      </c>
      <c r="BC16">
        <f t="shared" si="3"/>
        <v>8</v>
      </c>
      <c r="BD16">
        <f t="shared" si="4"/>
        <v>164.5</v>
      </c>
      <c r="BE16" s="31">
        <f>IF($O$4&gt;0,(LARGE(($N16,$V16,$AD16,$AL16,$AT16,$BB16),1)),"0")</f>
        <v>8</v>
      </c>
      <c r="BG16">
        <v>0</v>
      </c>
      <c r="BH16">
        <v>0</v>
      </c>
      <c r="BI16" s="31">
        <f t="shared" si="5"/>
        <v>0</v>
      </c>
      <c r="BJ16">
        <f t="shared" si="6"/>
        <v>164.5</v>
      </c>
    </row>
    <row r="17" spans="1:62" x14ac:dyDescent="0.25">
      <c r="A17" s="1">
        <v>9</v>
      </c>
      <c r="B17" s="1" t="s">
        <v>156</v>
      </c>
      <c r="C17" s="1" t="s">
        <v>223</v>
      </c>
      <c r="D17" s="1" t="s">
        <v>157</v>
      </c>
      <c r="E17" s="1" t="s">
        <v>214</v>
      </c>
      <c r="F17" s="1" t="s">
        <v>153</v>
      </c>
      <c r="G17" s="59">
        <v>1</v>
      </c>
      <c r="H17" s="59">
        <v>161.5</v>
      </c>
      <c r="I17" s="59">
        <v>0</v>
      </c>
      <c r="J17" s="60">
        <f t="shared" si="0"/>
        <v>161.5</v>
      </c>
      <c r="K17" s="59">
        <v>5</v>
      </c>
      <c r="L17" s="59">
        <v>6.5</v>
      </c>
      <c r="M17" s="59">
        <v>9</v>
      </c>
      <c r="N17" s="61">
        <v>9</v>
      </c>
      <c r="Q17" s="62">
        <v>0</v>
      </c>
      <c r="R17" s="63">
        <f t="shared" si="1"/>
        <v>0</v>
      </c>
      <c r="Z17" s="66">
        <f t="shared" si="2"/>
        <v>0</v>
      </c>
      <c r="BC17">
        <f t="shared" si="3"/>
        <v>9</v>
      </c>
      <c r="BD17">
        <f t="shared" si="4"/>
        <v>161.5</v>
      </c>
      <c r="BE17" s="31">
        <f>IF($O$4&gt;0,(LARGE(($N17,$V17,$AD17,$AL17,$AT17,$BB17),1)),"0")</f>
        <v>9</v>
      </c>
      <c r="BG17">
        <v>178.5</v>
      </c>
      <c r="BH17">
        <v>0</v>
      </c>
      <c r="BI17" s="31">
        <f t="shared" si="5"/>
        <v>0</v>
      </c>
      <c r="BJ17">
        <f t="shared" si="6"/>
        <v>-17</v>
      </c>
    </row>
    <row r="18" spans="1:62" x14ac:dyDescent="0.25">
      <c r="A18" s="1">
        <v>10</v>
      </c>
      <c r="B18" s="1" t="s">
        <v>158</v>
      </c>
      <c r="C18" s="1" t="s">
        <v>224</v>
      </c>
      <c r="D18" s="1" t="s">
        <v>159</v>
      </c>
      <c r="E18" s="1" t="s">
        <v>217</v>
      </c>
      <c r="F18" s="1" t="s">
        <v>142</v>
      </c>
      <c r="G18" s="59">
        <v>1</v>
      </c>
      <c r="H18" s="59">
        <v>161</v>
      </c>
      <c r="I18" s="59">
        <v>0</v>
      </c>
      <c r="J18" s="60">
        <f t="shared" si="0"/>
        <v>161</v>
      </c>
      <c r="K18" s="59">
        <v>5</v>
      </c>
      <c r="L18" s="59">
        <v>5</v>
      </c>
      <c r="M18" s="59">
        <v>10</v>
      </c>
      <c r="N18" s="61">
        <v>10</v>
      </c>
      <c r="Q18" s="62">
        <v>0</v>
      </c>
      <c r="R18" s="63">
        <f t="shared" si="1"/>
        <v>0</v>
      </c>
      <c r="Z18" s="66">
        <f t="shared" si="2"/>
        <v>0</v>
      </c>
      <c r="BC18">
        <f t="shared" si="3"/>
        <v>10</v>
      </c>
      <c r="BD18">
        <f t="shared" si="4"/>
        <v>161</v>
      </c>
      <c r="BE18" s="31">
        <f>IF($O$4&gt;0,(LARGE(($N18,$V18,$AD18,$AL18,$AT18,$BB18),1)),"0")</f>
        <v>10</v>
      </c>
      <c r="BG18">
        <v>171</v>
      </c>
      <c r="BH18">
        <v>0</v>
      </c>
      <c r="BI18" s="31">
        <f t="shared" si="5"/>
        <v>0</v>
      </c>
      <c r="BJ18">
        <f t="shared" si="6"/>
        <v>-10</v>
      </c>
    </row>
  </sheetData>
  <sheetProtection sheet="1" objects="1" scenarios="1"/>
  <sortState xmlns:xlrd2="http://schemas.microsoft.com/office/spreadsheetml/2017/richdata2" ref="A9:BN19">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11" priority="1" stopIfTrue="1" operator="greaterThanOrEqual">
      <formula>$BL$6</formula>
    </cfRule>
  </conditionalFormatting>
  <dataValidations count="9">
    <dataValidation type="decimal" operator="lessThanOrEqual" allowBlank="1" showInputMessage="1" showErrorMessage="1" sqref="BC19:BL65466 BK9:BL18 AH9:AH65466 AP9:AP65466 AX9:AX65466 BG9:BH18 Z19:Z65466 J19:J65466 R19:R65466" xr:uid="{00000000-0002-0000-0A00-000000000000}">
      <formula1>100</formula1>
    </dataValidation>
    <dataValidation type="whole" allowBlank="1" showInputMessage="1" showErrorMessage="1" sqref="O3:V3" xr:uid="{00000000-0002-0000-0A00-000001000000}">
      <formula1>0</formula1>
      <formula2>99</formula2>
    </dataValidation>
    <dataValidation type="whole" operator="lessThanOrEqual" allowBlank="1" showInputMessage="1" showErrorMessage="1" sqref="BL5" xr:uid="{00000000-0002-0000-0A00-000002000000}">
      <formula1>99</formula1>
    </dataValidation>
    <dataValidation type="whole" operator="lessThanOrEqual" allowBlank="1" showInputMessage="1" showErrorMessage="1" sqref="BL6" xr:uid="{00000000-0002-0000-0A00-000003000000}">
      <formula1>400</formula1>
    </dataValidation>
    <dataValidation type="whole" allowBlank="1" showInputMessage="1" showErrorMessage="1" sqref="M1:N2 U1:V2 BA1:BB2 AS1:AT2 AK1:AL2 AC1:AD2 M8:N65466 AC8:AD65466 U8:V65466 AK8:AL65466 AS8:AT65466 BA8:BB65466" xr:uid="{00000000-0002-0000-0A00-000004000000}">
      <formula1>0</formula1>
      <formula2>999</formula2>
    </dataValidation>
    <dataValidation type="decimal" allowBlank="1" showInputMessage="1" showErrorMessage="1" sqref="K1:L2 S1:T2 AY1:AZ2 AQ1:AR2 AI1:AJ2 AA1:AB2 K8:L65466 AA8:AB65466 S8:T65466 AI8:AJ65466 AQ8:AR65466 AY8:AZ65466" xr:uid="{00000000-0002-0000-0A00-000005000000}">
      <formula1>0</formula1>
      <formula2>99</formula2>
    </dataValidation>
    <dataValidation type="decimal" allowBlank="1" showInputMessage="1" showErrorMessage="1" sqref="H1:I2 P1:Q2 AV1:AW2 AN1:AO2 AF1:AG2 X1:Y2 H8:I65466 X8:Y65466 P8:Q65466 AF8:AG65466 AN8:AO65466 AV8:AW65466" xr:uid="{00000000-0002-0000-0A00-000006000000}">
      <formula1>0</formula1>
      <formula2>400</formula2>
    </dataValidation>
    <dataValidation operator="lessThanOrEqual" allowBlank="1" showInputMessage="1" showErrorMessage="1" sqref="BC9:BE18 AH8 AP8 AX8 J8:J18 J1:J2 R1:R2 AX1:AX2 AP1:AP2 AH1:AH2 Z1:Z2 BC1:BK8 BL1:BL4 BL7:BL8 Z8:Z18 R8:R18 BI9:BJ18" xr:uid="{00000000-0002-0000-0A00-000007000000}"/>
    <dataValidation type="list" allowBlank="1" showInputMessage="1" showErrorMessage="1" sqref="BM1:BM2 BM9:BM65466" xr:uid="{00000000-0002-0000-0A00-000008000000}">
      <formula1>"ja,nee"</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A11" sqref="A11"/>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2</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29</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106</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162</v>
      </c>
      <c r="C9" s="1" t="s">
        <v>227</v>
      </c>
      <c r="D9" s="1" t="s">
        <v>163</v>
      </c>
      <c r="E9" s="1" t="s">
        <v>228</v>
      </c>
      <c r="F9" s="1" t="s">
        <v>153</v>
      </c>
      <c r="G9" s="59">
        <v>1</v>
      </c>
      <c r="H9" s="59">
        <v>193.5</v>
      </c>
      <c r="I9" s="59">
        <v>0</v>
      </c>
      <c r="J9" s="60">
        <f>H9+I9</f>
        <v>193.5</v>
      </c>
      <c r="K9" s="59">
        <v>7</v>
      </c>
      <c r="L9" s="59">
        <v>7.5</v>
      </c>
      <c r="M9" s="59">
        <v>1</v>
      </c>
      <c r="N9" s="61">
        <v>1</v>
      </c>
      <c r="Q9" s="62">
        <v>0</v>
      </c>
      <c r="R9" s="63">
        <f>P9+Q9</f>
        <v>0</v>
      </c>
      <c r="Z9" s="66">
        <f>X9+Y9</f>
        <v>0</v>
      </c>
      <c r="BC9">
        <f>N9+V9+AD9+AL9+AT9+BB9</f>
        <v>1</v>
      </c>
      <c r="BD9">
        <f>J9+R9+Z9+AH9+AP9+AX9</f>
        <v>193.5</v>
      </c>
      <c r="BE9" s="31">
        <f>IF($O$4&gt;0,(LARGE(($N9,$V9,$AD9,$AL9,$AT9,$BB9),1)),"0")</f>
        <v>1</v>
      </c>
      <c r="BG9">
        <v>184.5</v>
      </c>
      <c r="BH9">
        <v>0</v>
      </c>
      <c r="BI9" s="31">
        <f>BC9-BE9-BF9</f>
        <v>0</v>
      </c>
      <c r="BJ9">
        <f>BD9-BG9-BH9</f>
        <v>9</v>
      </c>
      <c r="BN9" s="86"/>
    </row>
    <row r="10" spans="1:66" x14ac:dyDescent="0.25">
      <c r="A10" s="1">
        <v>2</v>
      </c>
      <c r="B10" s="1" t="s">
        <v>164</v>
      </c>
      <c r="C10" s="1" t="s">
        <v>229</v>
      </c>
      <c r="D10" s="1" t="s">
        <v>165</v>
      </c>
      <c r="E10" s="1" t="s">
        <v>228</v>
      </c>
      <c r="F10" s="1" t="s">
        <v>148</v>
      </c>
      <c r="G10" s="59">
        <v>1</v>
      </c>
      <c r="H10" s="59">
        <v>184</v>
      </c>
      <c r="I10" s="59">
        <v>0</v>
      </c>
      <c r="J10" s="60">
        <f>H10+I10</f>
        <v>184</v>
      </c>
      <c r="K10" s="59">
        <v>6.5</v>
      </c>
      <c r="L10" s="59">
        <v>6.5</v>
      </c>
      <c r="M10" s="59">
        <v>2</v>
      </c>
      <c r="N10" s="61">
        <v>2</v>
      </c>
      <c r="Q10" s="62">
        <v>0</v>
      </c>
      <c r="R10" s="63">
        <f>P10+Q10</f>
        <v>0</v>
      </c>
      <c r="Z10" s="66">
        <f>X10+Y10</f>
        <v>0</v>
      </c>
      <c r="BC10">
        <f>N10+V10+AD10+AL10+AT10+BB10</f>
        <v>2</v>
      </c>
      <c r="BD10">
        <f>J10+R10+Z10+AH10+AP10+AX10</f>
        <v>184</v>
      </c>
      <c r="BE10" s="31">
        <f>IF($O$4&gt;0,(LARGE(($N10,$V10,$AD10,$AL10,$AT10,$BB10),1)),"0")</f>
        <v>2</v>
      </c>
      <c r="BG10">
        <v>0</v>
      </c>
      <c r="BH10">
        <v>0</v>
      </c>
      <c r="BI10" s="31">
        <f>BC10-BE10-BF10</f>
        <v>0</v>
      </c>
      <c r="BJ10">
        <f>BD10-BG10-BH10</f>
        <v>184</v>
      </c>
    </row>
  </sheetData>
  <sheetProtection sheet="1" objects="1" scenarios="1"/>
  <sortState xmlns:xlrd2="http://schemas.microsoft.com/office/spreadsheetml/2017/richdata2" ref="A9:BN1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1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386 AC8:AD65386 U8:V65386 AK8:AL65386 AS8:AT65386 BA8:BB65386" xr:uid="{00000000-0002-0000-0B00-000003000000}">
      <formula1>0</formula1>
      <formula2>999</formula2>
    </dataValidation>
    <dataValidation type="decimal" allowBlank="1" showInputMessage="1" showErrorMessage="1" sqref="K1:L2 S1:T2 AY1:AZ2 AQ1:AR2 AI1:AJ2 AA1:AB2 K8:L65386 AA8:AB65386 S8:T65386 AI8:AJ65386 AQ8:AR65386 AY8:AZ65386" xr:uid="{00000000-0002-0000-0B00-000004000000}">
      <formula1>0</formula1>
      <formula2>99</formula2>
    </dataValidation>
    <dataValidation type="decimal" allowBlank="1" showInputMessage="1" showErrorMessage="1" sqref="H1:I2 P1:Q2 AV1:AW2 AN1:AO2 AF1:AG2 X1:Y2 H8:I65386 X8:Y65386 P8:Q65386 AF8:AG65386 AN8:AO65386 AV8:AW65386" xr:uid="{00000000-0002-0000-0B00-000005000000}">
      <formula1>0</formula1>
      <formula2>400</formula2>
    </dataValidation>
    <dataValidation operator="lessThanOrEqual" allowBlank="1" showInputMessage="1" showErrorMessage="1" sqref="BC9:BE10 AH8 AP8 AX8 J8:J10 J1:J2 R1:R2 AX1:AX2 AP1:AP2 AH1:AH2 Z1:Z2 BC1:BK8 BL1:BL4 BL7:BL8 Z8:Z10 R8:R10 BI9:BJ10" xr:uid="{00000000-0002-0000-0B00-000006000000}"/>
    <dataValidation type="list" allowBlank="1" showInputMessage="1" showErrorMessage="1" sqref="BM1:BM2 BM9:BM65386" xr:uid="{00000000-0002-0000-0B00-000007000000}">
      <formula1>"ja,nee"</formula1>
    </dataValidation>
    <dataValidation type="decimal" operator="lessThanOrEqual" allowBlank="1" showInputMessage="1" showErrorMessage="1" sqref="BK9:BL10 AH9:AH65386 AP9:AP65386 AX9:AX65386 BC11:BL65386 R11:R65386 J11:J65386 Z11:Z65386 BG9:BH10"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A10" sqref="A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2</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29</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107</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160</v>
      </c>
      <c r="C9" s="1" t="s">
        <v>225</v>
      </c>
      <c r="D9" s="1" t="s">
        <v>161</v>
      </c>
      <c r="E9" s="1" t="s">
        <v>226</v>
      </c>
      <c r="F9" s="1" t="s">
        <v>148</v>
      </c>
      <c r="G9" s="59">
        <v>1</v>
      </c>
      <c r="H9" s="59">
        <v>197</v>
      </c>
      <c r="I9" s="59">
        <v>0</v>
      </c>
      <c r="J9" s="60">
        <f>H9+I9</f>
        <v>197</v>
      </c>
      <c r="K9" s="59">
        <v>7</v>
      </c>
      <c r="L9" s="59">
        <v>7</v>
      </c>
      <c r="M9" s="59">
        <v>1</v>
      </c>
      <c r="N9" s="61">
        <v>1</v>
      </c>
      <c r="Q9" s="62">
        <v>0</v>
      </c>
      <c r="R9" s="63">
        <f>P9+Q9</f>
        <v>0</v>
      </c>
      <c r="Z9" s="66">
        <f>X9+Y9</f>
        <v>0</v>
      </c>
      <c r="BC9">
        <f>N9+V9+AD9+AL9+AT9+BB9</f>
        <v>1</v>
      </c>
      <c r="BD9">
        <f>J9+R9+Z9+AH9+AP9+AX9</f>
        <v>197</v>
      </c>
      <c r="BE9" s="31">
        <f>IF($O$4&gt;0,(LARGE(($N9,$V9,$AD9,$AL9,$AT9,$BB9),1)),"0")</f>
        <v>1</v>
      </c>
      <c r="BG9">
        <v>181</v>
      </c>
      <c r="BH9">
        <v>0</v>
      </c>
      <c r="BI9" s="31">
        <f>BC9-BE9-BF9</f>
        <v>0</v>
      </c>
      <c r="BJ9">
        <f>BD9-BG9-BH9</f>
        <v>16</v>
      </c>
      <c r="BN9" s="86"/>
    </row>
  </sheetData>
  <sheetProtection sheet="1" objects="1" scenarios="1"/>
  <sortState xmlns:xlrd2="http://schemas.microsoft.com/office/spreadsheetml/2017/richdata2" ref="A9:BN1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9" priority="1" stopIfTrue="1" operator="greaterThanOrEqual">
      <formula>$BL$6</formula>
    </cfRule>
  </conditionalFormatting>
  <dataValidations count="9">
    <dataValidation type="decimal" operator="lessThanOrEqual" allowBlank="1" showInputMessage="1" showErrorMessage="1" sqref="J10:J65386 Z10:Z65386 R10:R65386 BC10:BL65386 BK9:BL9 AH9:AH65386 AP9:AP65386 AX9:AX65386 BG9:BH9" xr:uid="{00000000-0002-0000-0C00-000000000000}">
      <formula1>100</formula1>
    </dataValidation>
    <dataValidation type="list" allowBlank="1" showInputMessage="1" showErrorMessage="1" sqref="BM1:BM2 BM9:BM65386" xr:uid="{00000000-0002-0000-0C00-000001000000}">
      <formula1>"ja,nee"</formula1>
    </dataValidation>
    <dataValidation operator="lessThanOrEqual" allowBlank="1" showInputMessage="1" showErrorMessage="1" sqref="BC9:BE9 R8:R9 AH8 AP8 AX8 J8:J9 J1:J2 R1:R2 AX1:AX2 AP1:AP2 AH1:AH2 Z1:Z2 BC1:BK8 BL1:BL4 BL7:BL8 Z8:Z9 BI9:BJ9" xr:uid="{00000000-0002-0000-0C00-000002000000}"/>
    <dataValidation type="decimal" allowBlank="1" showInputMessage="1" showErrorMessage="1" sqref="H1:I2 P1:Q2 AV1:AW2 AN1:AO2 AF1:AG2 X1:Y2 H8:I65386 X8:Y65386 P8:Q65386 AF8:AG65386 AN8:AO65386 AV8:AW65386" xr:uid="{00000000-0002-0000-0C00-000003000000}">
      <formula1>0</formula1>
      <formula2>400</formula2>
    </dataValidation>
    <dataValidation type="decimal" allowBlank="1" showInputMessage="1" showErrorMessage="1" sqref="K1:L2 S1:T2 AY1:AZ2 AQ1:AR2 AI1:AJ2 AA1:AB2 K8:L65386 AA8:AB65386 S8:T65386 AI8:AJ65386 AQ8:AR65386 AY8:AZ65386" xr:uid="{00000000-0002-0000-0C00-000004000000}">
      <formula1>0</formula1>
      <formula2>99</formula2>
    </dataValidation>
    <dataValidation type="whole" allowBlank="1" showInputMessage="1" showErrorMessage="1" sqref="M1:N2 U1:V2 BA1:BB2 AS1:AT2 AK1:AL2 AC1:AD2 M8:N65386 AC8:AD65386 U8:V65386 AK8:AL65386 AS8:AT65386 BA8:BB6538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4"/>
  <sheetViews>
    <sheetView workbookViewId="0">
      <pane xSplit="5" ySplit="8" topLeftCell="F9" activePane="bottomRight" state="frozen"/>
      <selection activeCell="C5" sqref="C5:E5"/>
      <selection pane="topRight" activeCell="C5" sqref="C5:E5"/>
      <selection pane="bottomLeft" activeCell="C5" sqref="C5:E5"/>
      <selection pane="bottomRight" activeCell="A15" sqref="A15"/>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4</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29</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166</v>
      </c>
      <c r="C9" s="1" t="s">
        <v>230</v>
      </c>
      <c r="D9" s="1" t="s">
        <v>167</v>
      </c>
      <c r="E9" s="1" t="s">
        <v>231</v>
      </c>
      <c r="F9" s="1" t="s">
        <v>168</v>
      </c>
      <c r="G9" s="59">
        <v>1</v>
      </c>
      <c r="H9" s="59">
        <v>211</v>
      </c>
      <c r="I9" s="59">
        <v>0</v>
      </c>
      <c r="J9" s="60">
        <f t="shared" ref="J9:J14" si="0">H9+I9</f>
        <v>211</v>
      </c>
      <c r="K9" s="59">
        <v>7</v>
      </c>
      <c r="L9" s="59">
        <v>7</v>
      </c>
      <c r="M9" s="59">
        <v>1</v>
      </c>
      <c r="N9" s="61">
        <v>1</v>
      </c>
      <c r="Q9" s="62">
        <v>0</v>
      </c>
      <c r="R9" s="63">
        <f t="shared" ref="R9:R14" si="1">P9+Q9</f>
        <v>0</v>
      </c>
      <c r="Z9" s="66">
        <f t="shared" ref="Z9:Z14" si="2">X9+Y9</f>
        <v>0</v>
      </c>
      <c r="BC9">
        <f t="shared" ref="BC9:BC14" si="3">N9+V9+AD9+AL9+AT9+BB9</f>
        <v>1</v>
      </c>
      <c r="BD9">
        <f t="shared" ref="BD9:BD14" si="4">J9+R9+Z9+AH9+AP9+AX9</f>
        <v>211</v>
      </c>
      <c r="BE9" s="31">
        <f>IF($O$4&gt;0,(LARGE(($N9,$V9,$AD9,$AL9,$AT9,$BB9),1)),"0")</f>
        <v>1</v>
      </c>
      <c r="BG9">
        <v>190</v>
      </c>
      <c r="BH9">
        <v>0</v>
      </c>
      <c r="BI9" s="31">
        <f t="shared" ref="BI9:BI14" si="5">BC9-BE9-BF9</f>
        <v>0</v>
      </c>
      <c r="BJ9">
        <f t="shared" ref="BJ9:BJ14" si="6">BD9-BG9-BH9</f>
        <v>21</v>
      </c>
      <c r="BN9" s="86"/>
    </row>
    <row r="10" spans="1:66" x14ac:dyDescent="0.25">
      <c r="A10" s="1">
        <v>2</v>
      </c>
      <c r="B10" s="1" t="s">
        <v>169</v>
      </c>
      <c r="C10" s="1" t="s">
        <v>232</v>
      </c>
      <c r="D10" s="1" t="s">
        <v>170</v>
      </c>
      <c r="E10" s="1" t="s">
        <v>233</v>
      </c>
      <c r="F10" s="1" t="s">
        <v>171</v>
      </c>
      <c r="G10" s="59">
        <v>1</v>
      </c>
      <c r="H10" s="59">
        <v>208</v>
      </c>
      <c r="I10" s="59">
        <v>0</v>
      </c>
      <c r="J10" s="60">
        <f t="shared" si="0"/>
        <v>208</v>
      </c>
      <c r="K10" s="59">
        <v>7</v>
      </c>
      <c r="L10" s="59">
        <v>7.5</v>
      </c>
      <c r="M10" s="59">
        <v>2</v>
      </c>
      <c r="N10" s="61">
        <v>2</v>
      </c>
      <c r="Q10" s="62">
        <v>0</v>
      </c>
      <c r="R10" s="63">
        <f t="shared" si="1"/>
        <v>0</v>
      </c>
      <c r="Z10" s="66">
        <f t="shared" si="2"/>
        <v>0</v>
      </c>
      <c r="BC10">
        <f t="shared" si="3"/>
        <v>2</v>
      </c>
      <c r="BD10">
        <f t="shared" si="4"/>
        <v>208</v>
      </c>
      <c r="BE10" s="31">
        <f>IF($O$4&gt;0,(LARGE(($N10,$V10,$AD10,$AL10,$AT10,$BB10),1)),"0")</f>
        <v>2</v>
      </c>
      <c r="BG10">
        <v>187</v>
      </c>
      <c r="BH10">
        <v>0</v>
      </c>
      <c r="BI10" s="31">
        <f t="shared" si="5"/>
        <v>0</v>
      </c>
      <c r="BJ10">
        <f t="shared" si="6"/>
        <v>21</v>
      </c>
    </row>
    <row r="11" spans="1:66" x14ac:dyDescent="0.25">
      <c r="A11" s="1">
        <v>3</v>
      </c>
      <c r="B11" s="1" t="s">
        <v>172</v>
      </c>
      <c r="C11" s="1" t="s">
        <v>234</v>
      </c>
      <c r="D11" s="1" t="s">
        <v>173</v>
      </c>
      <c r="E11" s="1" t="s">
        <v>233</v>
      </c>
      <c r="F11" s="1" t="s">
        <v>174</v>
      </c>
      <c r="G11" s="59">
        <v>1</v>
      </c>
      <c r="H11" s="59">
        <v>200</v>
      </c>
      <c r="I11" s="59">
        <v>0</v>
      </c>
      <c r="J11" s="60">
        <f t="shared" si="0"/>
        <v>200</v>
      </c>
      <c r="K11" s="59">
        <v>7</v>
      </c>
      <c r="L11" s="59">
        <v>7</v>
      </c>
      <c r="M11" s="59">
        <v>3</v>
      </c>
      <c r="N11" s="61">
        <v>3</v>
      </c>
      <c r="Q11" s="62">
        <v>0</v>
      </c>
      <c r="R11" s="63">
        <f t="shared" si="1"/>
        <v>0</v>
      </c>
      <c r="Z11" s="66">
        <f t="shared" si="2"/>
        <v>0</v>
      </c>
      <c r="BC11">
        <f t="shared" si="3"/>
        <v>3</v>
      </c>
      <c r="BD11">
        <f t="shared" si="4"/>
        <v>200</v>
      </c>
      <c r="BE11" s="31">
        <f>IF($O$4&gt;0,(LARGE(($N11,$V11,$AD11,$AL11,$AT11,$BB11),1)),"0")</f>
        <v>3</v>
      </c>
      <c r="BG11">
        <v>178</v>
      </c>
      <c r="BH11">
        <v>0</v>
      </c>
      <c r="BI11" s="31">
        <f t="shared" si="5"/>
        <v>0</v>
      </c>
      <c r="BJ11">
        <f t="shared" si="6"/>
        <v>22</v>
      </c>
    </row>
    <row r="12" spans="1:66" x14ac:dyDescent="0.25">
      <c r="A12" s="1">
        <v>4</v>
      </c>
      <c r="B12" s="1" t="s">
        <v>175</v>
      </c>
      <c r="C12" s="1" t="s">
        <v>235</v>
      </c>
      <c r="D12" s="1" t="s">
        <v>176</v>
      </c>
      <c r="E12" s="1" t="s">
        <v>231</v>
      </c>
      <c r="F12" s="1" t="s">
        <v>135</v>
      </c>
      <c r="G12" s="59">
        <v>1</v>
      </c>
      <c r="H12" s="59">
        <v>195</v>
      </c>
      <c r="I12" s="59">
        <v>0</v>
      </c>
      <c r="J12" s="60">
        <f t="shared" si="0"/>
        <v>195</v>
      </c>
      <c r="K12" s="59">
        <v>6.5</v>
      </c>
      <c r="L12" s="59">
        <v>7</v>
      </c>
      <c r="M12" s="59">
        <v>4</v>
      </c>
      <c r="N12" s="61">
        <v>4</v>
      </c>
      <c r="Q12" s="62">
        <v>0</v>
      </c>
      <c r="R12" s="63">
        <f t="shared" si="1"/>
        <v>0</v>
      </c>
      <c r="Z12" s="66">
        <f t="shared" si="2"/>
        <v>0</v>
      </c>
      <c r="BC12">
        <f t="shared" si="3"/>
        <v>4</v>
      </c>
      <c r="BD12">
        <f t="shared" si="4"/>
        <v>195</v>
      </c>
      <c r="BE12" s="31">
        <f>IF($O$4&gt;0,(LARGE(($N12,$V12,$AD12,$AL12,$AT12,$BB12),1)),"0")</f>
        <v>4</v>
      </c>
      <c r="BG12">
        <v>0</v>
      </c>
      <c r="BH12">
        <v>0</v>
      </c>
      <c r="BI12" s="31">
        <f t="shared" si="5"/>
        <v>0</v>
      </c>
      <c r="BJ12">
        <f t="shared" si="6"/>
        <v>195</v>
      </c>
    </row>
    <row r="13" spans="1:66" x14ac:dyDescent="0.25">
      <c r="A13" s="1">
        <v>5</v>
      </c>
      <c r="B13" s="1" t="s">
        <v>177</v>
      </c>
      <c r="C13" s="1" t="s">
        <v>236</v>
      </c>
      <c r="D13" s="1" t="s">
        <v>178</v>
      </c>
      <c r="E13" s="1" t="s">
        <v>231</v>
      </c>
      <c r="F13" s="1" t="s">
        <v>132</v>
      </c>
      <c r="G13" s="59">
        <v>1</v>
      </c>
      <c r="H13" s="59">
        <v>185.5</v>
      </c>
      <c r="I13" s="59">
        <v>0</v>
      </c>
      <c r="J13" s="60">
        <f t="shared" si="0"/>
        <v>185.5</v>
      </c>
      <c r="K13" s="59">
        <v>6.5</v>
      </c>
      <c r="L13" s="59">
        <v>6.5</v>
      </c>
      <c r="M13" s="59">
        <v>5</v>
      </c>
      <c r="N13" s="61">
        <v>5</v>
      </c>
      <c r="Q13" s="62">
        <v>0</v>
      </c>
      <c r="R13" s="63">
        <f t="shared" si="1"/>
        <v>0</v>
      </c>
      <c r="Z13" s="66">
        <f t="shared" si="2"/>
        <v>0</v>
      </c>
      <c r="BC13">
        <f t="shared" si="3"/>
        <v>5</v>
      </c>
      <c r="BD13">
        <f t="shared" si="4"/>
        <v>185.5</v>
      </c>
      <c r="BE13" s="31">
        <f>IF($O$4&gt;0,(LARGE(($N13,$V13,$AD13,$AL13,$AT13,$BB13),1)),"0")</f>
        <v>5</v>
      </c>
      <c r="BG13">
        <v>0</v>
      </c>
      <c r="BH13">
        <v>0</v>
      </c>
      <c r="BI13" s="31">
        <f t="shared" si="5"/>
        <v>0</v>
      </c>
      <c r="BJ13">
        <f t="shared" si="6"/>
        <v>185.5</v>
      </c>
    </row>
    <row r="14" spans="1:66" x14ac:dyDescent="0.25">
      <c r="A14" s="1">
        <v>6</v>
      </c>
      <c r="B14" s="1" t="s">
        <v>179</v>
      </c>
      <c r="C14" s="1" t="s">
        <v>237</v>
      </c>
      <c r="D14" s="1" t="s">
        <v>180</v>
      </c>
      <c r="E14" s="1" t="s">
        <v>231</v>
      </c>
      <c r="F14" s="1" t="s">
        <v>153</v>
      </c>
      <c r="G14" s="59">
        <v>1</v>
      </c>
      <c r="H14" s="59">
        <v>168</v>
      </c>
      <c r="I14" s="59">
        <v>0</v>
      </c>
      <c r="J14" s="60">
        <f t="shared" si="0"/>
        <v>168</v>
      </c>
      <c r="K14" s="59">
        <v>5.5</v>
      </c>
      <c r="L14" s="59">
        <v>6</v>
      </c>
      <c r="M14" s="59">
        <v>6</v>
      </c>
      <c r="N14" s="61">
        <v>6</v>
      </c>
      <c r="Q14" s="62">
        <v>0</v>
      </c>
      <c r="R14" s="63">
        <f t="shared" si="1"/>
        <v>0</v>
      </c>
      <c r="Z14" s="66">
        <f t="shared" si="2"/>
        <v>0</v>
      </c>
      <c r="BC14">
        <f t="shared" si="3"/>
        <v>6</v>
      </c>
      <c r="BD14">
        <f t="shared" si="4"/>
        <v>168</v>
      </c>
      <c r="BE14" s="31">
        <f>IF($O$4&gt;0,(LARGE(($N14,$V14,$AD14,$AL14,$AT14,$BB14),1)),"0")</f>
        <v>6</v>
      </c>
      <c r="BG14">
        <v>0</v>
      </c>
      <c r="BH14">
        <v>0</v>
      </c>
      <c r="BI14" s="31">
        <f t="shared" si="5"/>
        <v>0</v>
      </c>
      <c r="BJ14">
        <f t="shared" si="6"/>
        <v>168</v>
      </c>
    </row>
  </sheetData>
  <sheetProtection sheet="1" objects="1" scenarios="1"/>
  <sortState xmlns:xlrd2="http://schemas.microsoft.com/office/spreadsheetml/2017/richdata2" ref="A9:BN15">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8" priority="1" stopIfTrue="1" operator="greaterThanOrEqual">
      <formula>$BL$6</formula>
    </cfRule>
  </conditionalFormatting>
  <dataValidations count="9">
    <dataValidation type="decimal" operator="lessThanOrEqual" allowBlank="1" showInputMessage="1" showErrorMessage="1" sqref="BC15:BL65466 BK9:BL14 AH9:AH65466 AP9:AP65466 AX9:AX65466 BG9:BH14 Z15:Z65466 J15:J65466 R15:R65466" xr:uid="{00000000-0002-0000-0D00-000000000000}">
      <formula1>100</formula1>
    </dataValidation>
    <dataValidation type="list" allowBlank="1" showInputMessage="1" showErrorMessage="1" sqref="BM1:BM2 BM9:BM65466" xr:uid="{00000000-0002-0000-0D00-000001000000}">
      <formula1>"ja,nee"</formula1>
    </dataValidation>
    <dataValidation operator="lessThanOrEqual" allowBlank="1" showInputMessage="1" showErrorMessage="1" sqref="BC9:BE14 AH8 AP8 AX8 J8:J14 J1:J2 R1:R2 AX1:AX2 AP1:AP2 AH1:AH2 Z1:Z2 BC1:BK8 BL1:BL4 BL7:BL8 Z8:Z14 R8:R14 BI9:BJ14" xr:uid="{00000000-0002-0000-0D00-000002000000}"/>
    <dataValidation type="decimal" allowBlank="1" showInputMessage="1" showErrorMessage="1" sqref="H1:I2 P1:Q2 AV1:AW2 AN1:AO2 AF1:AG2 X1:Y2 H8:I65466 X8:Y65466 P8:Q65466 AF8:AG65466 AN8:AO65466 AV8:AW65466" xr:uid="{00000000-0002-0000-0D00-000003000000}">
      <formula1>0</formula1>
      <formula2>400</formula2>
    </dataValidation>
    <dataValidation type="decimal" allowBlank="1" showInputMessage="1" showErrorMessage="1" sqref="K1:L2 S1:T2 AY1:AZ2 AQ1:AR2 AI1:AJ2 AA1:AB2 K8:L65466 AA8:AB65466 S8:T65466 AI8:AJ65466 AQ8:AR65466 AY8:AZ65466" xr:uid="{00000000-0002-0000-0D00-000004000000}">
      <formula1>0</formula1>
      <formula2>99</formula2>
    </dataValidation>
    <dataValidation type="whole" allowBlank="1" showInputMessage="1" showErrorMessage="1" sqref="M1:N2 U1:V2 BA1:BB2 AS1:AT2 AK1:AL2 AC1:AD2 M8:N65466 AC8:AD65466 U8:V65466 AK8:AL65466 AS8:AT65466 BA8:BB65466" xr:uid="{00000000-0002-0000-0D00-000005000000}">
      <formula1>0</formula1>
      <formula2>999</formula2>
    </dataValidation>
    <dataValidation type="whole" operator="lessThanOrEqual" allowBlank="1" showInputMessage="1" showErrorMessage="1" sqref="BL6" xr:uid="{00000000-0002-0000-0D00-000006000000}">
      <formula1>400</formula1>
    </dataValidation>
    <dataValidation type="whole" operator="lessThanOrEqual" allowBlank="1" showInputMessage="1" showErrorMessage="1" sqref="BL5" xr:uid="{00000000-0002-0000-0D00-000007000000}">
      <formula1>99</formula1>
    </dataValidation>
    <dataValidation type="whole" allowBlank="1" showInputMessage="1" showErrorMessage="1" sqref="O3:V3" xr:uid="{00000000-0002-0000-0D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3" t="s">
        <v>9</v>
      </c>
      <c r="B3" s="95"/>
      <c r="C3" s="90" t="str">
        <f>Instellingen!B3</f>
        <v>Kring West-Veluwe</v>
      </c>
      <c r="D3" s="91"/>
      <c r="E3" s="92"/>
      <c r="F3" s="93"/>
      <c r="G3" s="94"/>
      <c r="H3" s="94"/>
      <c r="I3" s="94"/>
      <c r="J3" s="94"/>
      <c r="K3" s="94"/>
      <c r="L3" s="94"/>
      <c r="M3" s="94"/>
      <c r="N3" s="95"/>
      <c r="O3" s="90"/>
      <c r="P3" s="91"/>
      <c r="Q3" s="91"/>
      <c r="R3" s="91"/>
      <c r="S3" s="91"/>
      <c r="T3" s="91"/>
      <c r="U3" s="91"/>
      <c r="V3" s="92"/>
      <c r="W3" s="133"/>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5"/>
      <c r="BC3" s="93" t="s">
        <v>41</v>
      </c>
      <c r="BD3" s="94"/>
      <c r="BE3" s="94"/>
      <c r="BF3" s="94"/>
      <c r="BG3" s="94"/>
      <c r="BH3" s="94"/>
      <c r="BI3" s="94"/>
      <c r="BJ3" s="94"/>
      <c r="BK3" s="95"/>
      <c r="BL3" s="19">
        <f>Instellingen!B6</f>
        <v>3</v>
      </c>
      <c r="BM3" s="74"/>
      <c r="BN3" s="118"/>
    </row>
    <row r="4" spans="1:66" x14ac:dyDescent="0.25">
      <c r="A4" s="93" t="s">
        <v>10</v>
      </c>
      <c r="B4" s="95"/>
      <c r="C4" s="90" t="s">
        <v>50</v>
      </c>
      <c r="D4" s="91"/>
      <c r="E4" s="92"/>
      <c r="F4" s="93" t="s">
        <v>72</v>
      </c>
      <c r="G4" s="94"/>
      <c r="H4" s="94"/>
      <c r="I4" s="94"/>
      <c r="J4" s="94"/>
      <c r="K4" s="94"/>
      <c r="L4" s="94"/>
      <c r="M4" s="94"/>
      <c r="N4" s="95"/>
      <c r="O4" s="90">
        <f>Instellingen!B7</f>
        <v>1</v>
      </c>
      <c r="P4" s="91"/>
      <c r="Q4" s="91"/>
      <c r="R4" s="91"/>
      <c r="S4" s="91"/>
      <c r="T4" s="91"/>
      <c r="U4" s="91"/>
      <c r="V4" s="92"/>
      <c r="W4" s="136"/>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8"/>
      <c r="BC4" s="93"/>
      <c r="BD4" s="94"/>
      <c r="BE4" s="94"/>
      <c r="BF4" s="94"/>
      <c r="BG4" s="94"/>
      <c r="BH4" s="94"/>
      <c r="BI4" s="94"/>
      <c r="BJ4" s="94"/>
      <c r="BK4" s="95"/>
      <c r="BL4" s="19"/>
      <c r="BM4" s="75"/>
      <c r="BN4" s="121"/>
    </row>
    <row r="5" spans="1:66" x14ac:dyDescent="0.25">
      <c r="A5" s="93" t="s">
        <v>11</v>
      </c>
      <c r="B5" s="95"/>
      <c r="C5" s="90"/>
      <c r="D5" s="91"/>
      <c r="E5" s="92"/>
      <c r="F5" s="93" t="s">
        <v>12</v>
      </c>
      <c r="G5" s="94"/>
      <c r="H5" s="94"/>
      <c r="I5" s="94"/>
      <c r="J5" s="94"/>
      <c r="K5" s="94"/>
      <c r="L5" s="94"/>
      <c r="M5" s="94"/>
      <c r="N5" s="95"/>
      <c r="O5" s="90">
        <f>Instellingen!B5</f>
        <v>99</v>
      </c>
      <c r="P5" s="91"/>
      <c r="Q5" s="91"/>
      <c r="R5" s="91"/>
      <c r="S5" s="91"/>
      <c r="T5" s="91"/>
      <c r="U5" s="91"/>
      <c r="V5" s="92"/>
      <c r="W5" s="139"/>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1"/>
      <c r="BC5" s="93"/>
      <c r="BD5" s="94"/>
      <c r="BE5" s="94"/>
      <c r="BF5" s="94"/>
      <c r="BG5" s="94"/>
      <c r="BH5" s="94"/>
      <c r="BI5" s="94"/>
      <c r="BJ5" s="94"/>
      <c r="BK5" s="95"/>
      <c r="BL5" s="19"/>
      <c r="BM5" s="75"/>
      <c r="BN5" s="121"/>
    </row>
    <row r="6" spans="1:66" ht="12.75" customHeight="1" x14ac:dyDescent="0.25">
      <c r="A6" s="128"/>
      <c r="B6" s="129"/>
      <c r="C6" s="129"/>
      <c r="D6" s="129"/>
      <c r="E6" s="130"/>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c r="BJ6" s="56"/>
      <c r="BK6" s="36"/>
      <c r="BL6" s="73"/>
      <c r="BM6" s="75"/>
      <c r="BN6" s="121"/>
    </row>
    <row r="7" spans="1:66" ht="12.75" customHeight="1" x14ac:dyDescent="0.25">
      <c r="A7" s="131"/>
      <c r="B7" s="131"/>
      <c r="C7" s="131"/>
      <c r="D7" s="131"/>
      <c r="E7" s="132"/>
      <c r="F7" s="57" t="s">
        <v>15</v>
      </c>
      <c r="G7" s="109" t="str">
        <f>Instellingen!C36</f>
        <v>16/17 mei</v>
      </c>
      <c r="H7" s="101"/>
      <c r="I7" s="101"/>
      <c r="J7" s="101"/>
      <c r="K7" s="101"/>
      <c r="L7" s="101"/>
      <c r="M7" s="101"/>
      <c r="N7" s="102"/>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76"/>
      <c r="BN7" s="124"/>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9"/>
  <sheetViews>
    <sheetView workbookViewId="0">
      <pane xSplit="5" ySplit="8" topLeftCell="F9" activePane="bottomRight" state="frozen"/>
      <selection activeCell="C5" sqref="C5:E5"/>
      <selection pane="topRight" activeCell="C5" sqref="C5:E5"/>
      <selection pane="bottomLeft" activeCell="C5" sqref="C5:E5"/>
      <selection pane="bottomRight" activeCell="BK9" sqref="BK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1</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51</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106</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J9" s="60">
        <f>H9+I9</f>
        <v>0</v>
      </c>
      <c r="Q9" s="62">
        <v>0</v>
      </c>
      <c r="R9" s="63">
        <f>P9+Q9</f>
        <v>0</v>
      </c>
      <c r="Z9" s="66">
        <f>X9+Y9</f>
        <v>0</v>
      </c>
      <c r="BC9">
        <f>N9+V9+AD9+AL9+AT9+BB9</f>
        <v>0</v>
      </c>
      <c r="BD9">
        <f>J9+R9+Z9+AH9+AP9+AX9</f>
        <v>0</v>
      </c>
      <c r="BE9" s="31" t="e">
        <f>IF($O$4&gt;0,(LARGE(($N9,$V9,$AD9,$AL9,$AT9,$BB9),1)),"0")</f>
        <v>#NUM!</v>
      </c>
      <c r="BG9">
        <v>0</v>
      </c>
      <c r="BH9">
        <v>0</v>
      </c>
      <c r="BI9" s="31" t="e">
        <f>BC9-BE9-BF9</f>
        <v>#NUM!</v>
      </c>
      <c r="BJ9">
        <f>BD9-BG9-BH9</f>
        <v>0</v>
      </c>
      <c r="BN9" s="86"/>
    </row>
  </sheetData>
  <sheetProtection sheet="1" objects="1" scenarios="1"/>
  <sortState xmlns:xlrd2="http://schemas.microsoft.com/office/spreadsheetml/2017/richdata2" ref="A9:BN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46 AV9:AW65446 P9:Q65446 X9:Y65446 AF9:AG65446 AN9:AO65446">
    <cfRule type="cellIs" dxfId="7" priority="1" stopIfTrue="1" operator="greaterThanOrEqual">
      <formula>$BL$6</formula>
    </cfRule>
  </conditionalFormatting>
  <dataValidations count="9">
    <dataValidation type="decimal" operator="lessThanOrEqual" allowBlank="1" showInputMessage="1" showErrorMessage="1" sqref="BK9:BL9 AH9:AH65446 AP9:AP65446 AX9:AX65446 J10:J65446 Z10:Z65446 R10:R65446 BC10:BL65446 BG9:BH9" xr:uid="{00000000-0002-0000-0F00-000000000000}">
      <formula1>100</formula1>
    </dataValidation>
    <dataValidation type="list" allowBlank="1" showInputMessage="1" showErrorMessage="1" sqref="BM1:BM2 BM9:BM65446" xr:uid="{00000000-0002-0000-0F00-000001000000}">
      <formula1>"ja,nee"</formula1>
    </dataValidation>
    <dataValidation operator="lessThanOrEqual" allowBlank="1" showInputMessage="1" showErrorMessage="1" sqref="R8:R9 AH8 AP8 AX8 Z8:Z9 J1:J2 R1:R2 AX1:AX2 AP1:AP2 AH1:AH2 Z1:Z2 BC1:BK8 BL1:BL4 BL7:BL8 J8:J9 BC9:BE9 BI9:BJ9" xr:uid="{00000000-0002-0000-0F00-000002000000}"/>
    <dataValidation type="decimal" allowBlank="1" showInputMessage="1" showErrorMessage="1" sqref="H1:I2 P1:Q2 AV1:AW2 AN1:AO2 AF1:AG2 X1:Y2 H8:I65446 X8:Y65446 P8:Q65446 AF8:AG65446 AN8:AO65446 AV8:AW65446" xr:uid="{00000000-0002-0000-0F00-000003000000}">
      <formula1>0</formula1>
      <formula2>400</formula2>
    </dataValidation>
    <dataValidation type="decimal" allowBlank="1" showInputMessage="1" showErrorMessage="1" sqref="K1:L2 S1:T2 AY1:AZ2 AQ1:AR2 AI1:AJ2 AA1:AB2 K8:L65446 AA8:AB65446 S8:T65446 AI8:AJ65446 AQ8:AR65446 AY8:AZ65446" xr:uid="{00000000-0002-0000-0F00-000004000000}">
      <formula1>0</formula1>
      <formula2>99</formula2>
    </dataValidation>
    <dataValidation type="whole" allowBlank="1" showInputMessage="1" showErrorMessage="1" sqref="M1:N2 U1:V2 BA1:BB2 AS1:AT2 AK1:AL2 AC1:AD2 M8:N65446 AC8:AD65446 U8:V65446 AK8:AL65446 AS8:AT65446 BA8:BB6544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A10" sqref="A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1</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51</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107</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I9" s="59">
        <v>0</v>
      </c>
      <c r="J9" s="60">
        <f>H9+I9</f>
        <v>0</v>
      </c>
      <c r="Q9" s="62">
        <v>0</v>
      </c>
      <c r="R9" s="63">
        <f>P9+Q9</f>
        <v>0</v>
      </c>
      <c r="Z9" s="66">
        <f>X9+Y9</f>
        <v>0</v>
      </c>
      <c r="BC9">
        <f>N9+V9+AD9+AL9+AT9+BB9</f>
        <v>0</v>
      </c>
      <c r="BD9">
        <f>J9+R9+Z9+AH9+AP9+AX9</f>
        <v>0</v>
      </c>
      <c r="BE9" s="31" t="e">
        <f>IF($O$4&gt;0,(LARGE(($N9,$V9,$AD9,$AL9,$AT9,$BB9),1)),"0")</f>
        <v>#NUM!</v>
      </c>
      <c r="BG9">
        <v>168</v>
      </c>
      <c r="BH9">
        <v>0</v>
      </c>
      <c r="BI9" s="31" t="e">
        <f>BC9-BE9-BF9</f>
        <v>#NUM!</v>
      </c>
      <c r="BJ9">
        <f>BD9-BG9-BH9</f>
        <v>-168</v>
      </c>
      <c r="BN9" s="86"/>
    </row>
    <row r="10" spans="1:66" x14ac:dyDescent="0.25">
      <c r="I10" s="59">
        <v>0</v>
      </c>
      <c r="J10" s="60">
        <f>H10+I10</f>
        <v>0</v>
      </c>
      <c r="Q10" s="62">
        <v>0</v>
      </c>
      <c r="R10" s="63">
        <f>P10+Q10</f>
        <v>0</v>
      </c>
      <c r="Z10" s="66">
        <f>X10+Y10</f>
        <v>0</v>
      </c>
      <c r="BC10">
        <f>N10+V10+AD10+AL10+AT10+BB10</f>
        <v>0</v>
      </c>
      <c r="BD10">
        <f>J10+R10+Z10+AH10+AP10+AX10</f>
        <v>0</v>
      </c>
      <c r="BE10" s="31" t="e">
        <f>IF($O$4&gt;0,(LARGE(($N10,$V10,$AD10,$AL10,$AT10,$BB10),1)),"0")</f>
        <v>#NUM!</v>
      </c>
      <c r="BG10">
        <v>0</v>
      </c>
      <c r="BH10">
        <v>0</v>
      </c>
      <c r="BI10" s="31" t="e">
        <f>BC10-BE10-BF10</f>
        <v>#NUM!</v>
      </c>
      <c r="BJ10">
        <f>BD10-BG10-BH10</f>
        <v>0</v>
      </c>
    </row>
  </sheetData>
  <sheetProtection sheet="1" objects="1" scenarios="1"/>
  <sortState xmlns:xlrd2="http://schemas.microsoft.com/office/spreadsheetml/2017/richdata2" ref="A9:BN10">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76 AV9:AW65476 P9:Q65476 X9:Y65476 AF9:AG65476 AN9:AO65476">
    <cfRule type="cellIs" dxfId="6"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476 AC8:AD65476 U8:V65476 AK8:AL65476 AS8:AT65476 BA8:BB65476" xr:uid="{00000000-0002-0000-1000-000003000000}">
      <formula1>0</formula1>
      <formula2>999</formula2>
    </dataValidation>
    <dataValidation type="decimal" allowBlank="1" showInputMessage="1" showErrorMessage="1" sqref="K1:L2 S1:T2 AY1:AZ2 AQ1:AR2 AI1:AJ2 AA1:AB2 K8:L65476 AA8:AB65476 S8:T65476 AI8:AJ65476 AQ8:AR65476 AY8:AZ65476" xr:uid="{00000000-0002-0000-1000-000004000000}">
      <formula1>0</formula1>
      <formula2>99</formula2>
    </dataValidation>
    <dataValidation type="decimal" allowBlank="1" showInputMessage="1" showErrorMessage="1" sqref="H1:I2 P1:Q2 AV1:AW2 AN1:AO2 AF1:AG2 X1:Y2 H8:I65476 X8:Y65476 P8:Q65476 AF8:AG65476 AN8:AO65476 AV8:AW65476" xr:uid="{00000000-0002-0000-1000-000005000000}">
      <formula1>0</formula1>
      <formula2>400</formula2>
    </dataValidation>
    <dataValidation operator="lessThanOrEqual" allowBlank="1" showInputMessage="1" showErrorMessage="1" sqref="J8:J10 AH8 AP8 AX8 R8:R10 J1:J2 R1:R2 AX1:AX2 AP1:AP2 AH1:AH2 Z1:Z2 BC1:BK8 BL1:BL4 BL7:BL8 BC9:BE10 Z8:Z10 BI9:BJ10" xr:uid="{00000000-0002-0000-1000-000006000000}"/>
    <dataValidation type="list" allowBlank="1" showInputMessage="1" showErrorMessage="1" sqref="BM1:BM2 BM9:BM65476" xr:uid="{00000000-0002-0000-1000-000007000000}">
      <formula1>"ja,nee"</formula1>
    </dataValidation>
    <dataValidation type="decimal" operator="lessThanOrEqual" allowBlank="1" showInputMessage="1" showErrorMessage="1" sqref="BK9:BL10 AH9:AH65476 AP9:AP65476 AX9:AX65476 J11:J65476 Z11:Z65476 R11:R65476 BC11:BL65476 BG9:BH10"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10"/>
  <sheetViews>
    <sheetView workbookViewId="0">
      <pane xSplit="5" ySplit="8" topLeftCell="G9" activePane="bottomRight" state="frozen"/>
      <selection activeCell="C5" sqref="C5:E5"/>
      <selection pane="topRight" activeCell="C5" sqref="C5:E5"/>
      <selection pane="bottomLeft" activeCell="C5" sqref="C5:E5"/>
      <selection pane="bottomRight" activeCell="A11" sqref="A11"/>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3</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30</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181</v>
      </c>
      <c r="C9" s="1" t="s">
        <v>236</v>
      </c>
      <c r="D9" s="1" t="s">
        <v>182</v>
      </c>
      <c r="E9" s="1" t="s">
        <v>238</v>
      </c>
      <c r="F9" s="1" t="s">
        <v>132</v>
      </c>
      <c r="G9" s="59">
        <v>1</v>
      </c>
      <c r="H9" s="59">
        <v>203</v>
      </c>
      <c r="I9" s="59">
        <v>0</v>
      </c>
      <c r="J9" s="60">
        <f>H9+I9</f>
        <v>203</v>
      </c>
      <c r="K9" s="59">
        <v>7</v>
      </c>
      <c r="L9" s="59">
        <v>7</v>
      </c>
      <c r="M9" s="59">
        <v>1</v>
      </c>
      <c r="N9" s="61">
        <v>1</v>
      </c>
      <c r="Q9" s="62">
        <v>0</v>
      </c>
      <c r="R9" s="63">
        <f>P9+Q9</f>
        <v>0</v>
      </c>
      <c r="Z9" s="66">
        <f>X9+Y9</f>
        <v>0</v>
      </c>
      <c r="BC9">
        <f>N9+V9+AD9+AL9+AT9+BB9</f>
        <v>1</v>
      </c>
      <c r="BD9">
        <f>J9+R9+Z9+AH9+AP9+AX9</f>
        <v>203</v>
      </c>
      <c r="BE9" s="31">
        <f>IF($O$4&gt;0,(LARGE(($N9,$V9,$AD9,$AL9,$AT9,$BB9),1)),"0")</f>
        <v>1</v>
      </c>
      <c r="BG9">
        <v>188</v>
      </c>
      <c r="BH9">
        <v>0</v>
      </c>
      <c r="BI9" s="31">
        <f>BC9-BE9-BF9</f>
        <v>0</v>
      </c>
      <c r="BJ9">
        <f>BD9-BG9-BH9</f>
        <v>15</v>
      </c>
      <c r="BN9" s="86"/>
    </row>
    <row r="10" spans="1:66" x14ac:dyDescent="0.25">
      <c r="A10" s="1">
        <v>2</v>
      </c>
      <c r="B10" s="1" t="s">
        <v>186</v>
      </c>
      <c r="C10" s="1" t="s">
        <v>241</v>
      </c>
      <c r="D10" s="1" t="s">
        <v>187</v>
      </c>
      <c r="E10" s="1" t="s">
        <v>238</v>
      </c>
      <c r="F10" s="1" t="s">
        <v>135</v>
      </c>
      <c r="G10" s="59">
        <v>1</v>
      </c>
      <c r="H10" s="59">
        <v>169.5</v>
      </c>
      <c r="I10" s="59">
        <v>0</v>
      </c>
      <c r="J10" s="60">
        <f>H10+I10</f>
        <v>169.5</v>
      </c>
      <c r="K10" s="59">
        <v>5</v>
      </c>
      <c r="L10" s="59">
        <v>6</v>
      </c>
      <c r="M10" s="59">
        <v>2</v>
      </c>
      <c r="N10" s="61">
        <v>2</v>
      </c>
      <c r="Q10" s="62">
        <v>0</v>
      </c>
      <c r="R10" s="63">
        <f>P10+Q10</f>
        <v>0</v>
      </c>
      <c r="Z10" s="66">
        <f>X10+Y10</f>
        <v>0</v>
      </c>
      <c r="BC10">
        <f>N10+V10+AD10+AL10+AT10+BB10</f>
        <v>2</v>
      </c>
      <c r="BD10">
        <f>J10+R10+Z10+AH10+AP10+AX10</f>
        <v>169.5</v>
      </c>
      <c r="BE10" s="31">
        <f>IF($O$4&gt;0,(LARGE(($N10,$V10,$AD10,$AL10,$AT10,$BB10),1)),"0")</f>
        <v>2</v>
      </c>
      <c r="BG10">
        <v>193</v>
      </c>
      <c r="BH10">
        <v>0</v>
      </c>
      <c r="BI10" s="31">
        <f>BC10-BE10-BF10</f>
        <v>0</v>
      </c>
      <c r="BJ10">
        <f>BD10-BG10-BH10</f>
        <v>-23.5</v>
      </c>
    </row>
  </sheetData>
  <sheetProtection sheet="1" objects="1" scenarios="1"/>
  <sortState xmlns:xlrd2="http://schemas.microsoft.com/office/spreadsheetml/2017/richdata2" ref="A9:BN11">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26 AV9:AW65426 P9:Q65426 X9:Y65426 AF9:AG65426 AN9:AO65426">
    <cfRule type="cellIs" dxfId="5" priority="1" stopIfTrue="1" operator="greaterThanOrEqual">
      <formula>$BL$6</formula>
    </cfRule>
  </conditionalFormatting>
  <dataValidations count="9">
    <dataValidation type="decimal" operator="lessThanOrEqual" allowBlank="1" showInputMessage="1" showErrorMessage="1" sqref="J11:J65426 Z11:Z65426 R11:R65426 BC11:BL65426 BK9:BL10 AH9:AH65426 AP9:AP65426 AX9:AX65426 BG9:BH10" xr:uid="{00000000-0002-0000-1100-000000000000}">
      <formula1>100</formula1>
    </dataValidation>
    <dataValidation type="whole" allowBlank="1" showInputMessage="1" showErrorMessage="1" sqref="O3:V3" xr:uid="{00000000-0002-0000-1100-000001000000}">
      <formula1>0</formula1>
      <formula2>99</formula2>
    </dataValidation>
    <dataValidation type="whole" operator="lessThanOrEqual" allowBlank="1" showInputMessage="1" showErrorMessage="1" sqref="BL5" xr:uid="{00000000-0002-0000-1100-000002000000}">
      <formula1>99</formula1>
    </dataValidation>
    <dataValidation type="whole" operator="lessThanOrEqual" allowBlank="1" showInputMessage="1" showErrorMessage="1" sqref="BL6" xr:uid="{00000000-0002-0000-1100-000003000000}">
      <formula1>400</formula1>
    </dataValidation>
    <dataValidation type="whole" allowBlank="1" showInputMessage="1" showErrorMessage="1" sqref="M1:N2 U1:V2 BA1:BB2 AS1:AT2 AK1:AL2 AC1:AD2 M8:N65426 AC8:AD65426 U8:V65426 AK8:AL65426 AS8:AT65426 BA8:BB65426" xr:uid="{00000000-0002-0000-1100-000004000000}">
      <formula1>0</formula1>
      <formula2>999</formula2>
    </dataValidation>
    <dataValidation type="decimal" allowBlank="1" showInputMessage="1" showErrorMessage="1" sqref="K1:L2 S1:T2 AY1:AZ2 AQ1:AR2 AI1:AJ2 AA1:AB2 K8:L65426 AA8:AB65426 S8:T65426 AI8:AJ65426 AQ8:AR65426 AY8:AZ65426" xr:uid="{00000000-0002-0000-1100-000005000000}">
      <formula1>0</formula1>
      <formula2>99</formula2>
    </dataValidation>
    <dataValidation type="decimal" allowBlank="1" showInputMessage="1" showErrorMessage="1" sqref="H1:I2 P1:Q2 AV1:AW2 AN1:AO2 AF1:AG2 X1:Y2 H8:I65426 X8:Y65426 P8:Q65426 AF8:AG65426 AN8:AO65426 AV8:AW65426" xr:uid="{00000000-0002-0000-1100-000006000000}">
      <formula1>0</formula1>
      <formula2>400</formula2>
    </dataValidation>
    <dataValidation operator="lessThanOrEqual" allowBlank="1" showInputMessage="1" showErrorMessage="1" sqref="BC9:BE10 R8:R10 AH8 AP8 AX8 J8:J10 J1:J2 R1:R2 AX1:AX2 AP1:AP2 AH1:AH2 Z1:Z2 BC1:BK8 BL1:BL4 BL7:BL8 Z8:Z10 BI9:BJ10" xr:uid="{00000000-0002-0000-1100-000007000000}"/>
    <dataValidation type="list" allowBlank="1" showInputMessage="1" showErrorMessage="1" sqref="BM1:BM2 BM9:BM65426" xr:uid="{00000000-0002-0000-1100-000008000000}">
      <formula1>"ja,nee"</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10"/>
  <sheetViews>
    <sheetView workbookViewId="0">
      <pane xSplit="5" ySplit="8" topLeftCell="F9" activePane="bottomRight" state="frozen"/>
      <selection activeCell="C5" sqref="C5:E5"/>
      <selection pane="topRight" activeCell="C5" sqref="C5:E5"/>
      <selection pane="bottomLeft" activeCell="C5" sqref="C5:E5"/>
      <selection pane="bottomRight" activeCell="A11" sqref="A11"/>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v>1</v>
      </c>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31</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180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183</v>
      </c>
      <c r="C9" s="1" t="s">
        <v>239</v>
      </c>
      <c r="D9" s="1" t="s">
        <v>184</v>
      </c>
      <c r="E9" s="1" t="s">
        <v>240</v>
      </c>
      <c r="F9" s="1" t="s">
        <v>185</v>
      </c>
      <c r="G9" s="59">
        <v>1</v>
      </c>
      <c r="H9" s="59">
        <v>202.5</v>
      </c>
      <c r="I9" s="59">
        <v>0</v>
      </c>
      <c r="J9" s="60">
        <f>H9+I9</f>
        <v>202.5</v>
      </c>
      <c r="K9" s="59">
        <v>7</v>
      </c>
      <c r="L9" s="59">
        <v>7.5</v>
      </c>
      <c r="M9" s="59">
        <v>1</v>
      </c>
      <c r="N9" s="61">
        <v>1</v>
      </c>
      <c r="Q9" s="62">
        <v>0</v>
      </c>
      <c r="R9" s="63">
        <f>P9+Q9</f>
        <v>0</v>
      </c>
      <c r="Z9" s="66">
        <f>X9+Y9</f>
        <v>0</v>
      </c>
      <c r="BC9">
        <f>N9+V9+AD9+AL9+AT9+BB9</f>
        <v>1</v>
      </c>
      <c r="BD9">
        <f>J9+R9+Z9+AH9+AP9+AX9</f>
        <v>202.5</v>
      </c>
      <c r="BE9" s="31">
        <f>IF($O$4&gt;0,(LARGE(($N9,$V9,$AD9,$AL9,$AT9,$BB9),1)),"0")</f>
        <v>1</v>
      </c>
      <c r="BG9">
        <v>0</v>
      </c>
      <c r="BH9">
        <v>0</v>
      </c>
      <c r="BI9" s="31">
        <f>BC9-BE9-BF9</f>
        <v>0</v>
      </c>
      <c r="BJ9">
        <f>BD9-BG9-BH9</f>
        <v>202.5</v>
      </c>
      <c r="BN9" s="86"/>
    </row>
    <row r="10" spans="1:66" x14ac:dyDescent="0.25">
      <c r="A10" s="1">
        <v>2</v>
      </c>
      <c r="B10" s="1" t="s">
        <v>188</v>
      </c>
      <c r="C10" s="1" t="s">
        <v>242</v>
      </c>
      <c r="D10" s="1" t="s">
        <v>189</v>
      </c>
      <c r="E10" s="1" t="s">
        <v>240</v>
      </c>
      <c r="F10" s="1" t="s">
        <v>135</v>
      </c>
      <c r="G10" s="59">
        <v>1</v>
      </c>
      <c r="H10" s="59">
        <v>167</v>
      </c>
      <c r="I10" s="59">
        <v>0</v>
      </c>
      <c r="J10" s="60">
        <f>H10+I10</f>
        <v>167</v>
      </c>
      <c r="K10" s="59">
        <v>5</v>
      </c>
      <c r="L10" s="59">
        <v>6.5</v>
      </c>
      <c r="M10" s="59">
        <v>2</v>
      </c>
      <c r="N10" s="61">
        <v>2</v>
      </c>
      <c r="Q10" s="62">
        <v>0</v>
      </c>
      <c r="R10" s="63">
        <f>P10+Q10</f>
        <v>0</v>
      </c>
      <c r="Z10" s="66">
        <f>X10+Y10</f>
        <v>0</v>
      </c>
      <c r="BC10">
        <f>N10+V10+AD10+AL10+AT10+BB10</f>
        <v>2</v>
      </c>
      <c r="BD10">
        <f>J10+R10+Z10+AH10+AP10+AX10</f>
        <v>167</v>
      </c>
      <c r="BE10" s="31">
        <f>IF($O$4&gt;0,(LARGE(($N10,$V10,$AD10,$AL10,$AT10,$BB10),1)),"0")</f>
        <v>2</v>
      </c>
      <c r="BG10">
        <v>0</v>
      </c>
      <c r="BH10">
        <v>0</v>
      </c>
      <c r="BI10" s="31">
        <f>BC10-BE10-BF10</f>
        <v>0</v>
      </c>
      <c r="BJ10">
        <f>BD10-BG10-BH10</f>
        <v>167</v>
      </c>
      <c r="BN10" s="86"/>
    </row>
  </sheetData>
  <sheetProtection sheet="1" objects="1" scenarios="1"/>
  <sortState xmlns:xlrd2="http://schemas.microsoft.com/office/spreadsheetml/2017/richdata2" ref="A9:BN11">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26 AV9:AW65426 P9:Q65426 X9:Y65426 AF9:AG65426 AN9:AO65426">
    <cfRule type="cellIs" dxfId="4" priority="1" stopIfTrue="1" operator="greaterThanOrEqual">
      <formula>$BL$6</formula>
    </cfRule>
  </conditionalFormatting>
  <dataValidations count="9">
    <dataValidation type="decimal" operator="lessThanOrEqual" allowBlank="1" showInputMessage="1" showErrorMessage="1" sqref="Z11:Z65426 J11:J65426 R11:R65426 BC11:BL65426 BK9:BL10 AH9:AH65426 AP9:AP65426 AX9:AX65426 BG9:BH10" xr:uid="{00000000-0002-0000-1200-000000000000}">
      <formula1>100</formula1>
    </dataValidation>
    <dataValidation type="list" allowBlank="1" showInputMessage="1" showErrorMessage="1" sqref="BM1:BM2 BM9:BM65426" xr:uid="{00000000-0002-0000-1200-000001000000}">
      <formula1>"ja,nee"</formula1>
    </dataValidation>
    <dataValidation operator="lessThanOrEqual" allowBlank="1" showInputMessage="1" showErrorMessage="1" sqref="BC9:BE10 R8:R10 AH8 AP8 AX8 J8:J10 J1:J2 R1:R2 AX1:AX2 AP1:AP2 AH1:AH2 Z1:Z2 BC1:BK8 BL1:BL4 BL7:BL8 Z8:Z10 BI9:BJ10" xr:uid="{00000000-0002-0000-1200-000002000000}"/>
    <dataValidation type="decimal" allowBlank="1" showInputMessage="1" showErrorMessage="1" sqref="H1:I2 P1:Q2 AV1:AW2 AN1:AO2 AF1:AG2 X1:Y2 H8:I65426 X8:Y65426 P8:Q65426 AF8:AG65426 AN8:AO65426 AV8:AW65426" xr:uid="{00000000-0002-0000-1200-000003000000}">
      <formula1>0</formula1>
      <formula2>400</formula2>
    </dataValidation>
    <dataValidation type="decimal" allowBlank="1" showInputMessage="1" showErrorMessage="1" sqref="K1:L2 S1:T2 AY1:AZ2 AQ1:AR2 AI1:AJ2 AA1:AB2 K8:L65426 AA8:AB65426 S8:T65426 AI8:AJ65426 AQ8:AR65426 AY8:AZ65426" xr:uid="{00000000-0002-0000-1200-000004000000}">
      <formula1>0</formula1>
      <formula2>99</formula2>
    </dataValidation>
    <dataValidation type="whole" allowBlank="1" showInputMessage="1" showErrorMessage="1" sqref="M1:N2 U1:V2 BA1:BB2 AS1:AT2 AK1:AL2 AC1:AD2 M8:N65426 AC8:AD65426 U8:V65426 AK8:AL65426 AS8:AT65426 BA8:BB65426" xr:uid="{00000000-0002-0000-1200-000005000000}">
      <formula1>0</formula1>
      <formula2>999</formula2>
    </dataValidation>
    <dataValidation type="whole" operator="lessThanOrEqual" allowBlank="1" showInputMessage="1" showErrorMessage="1" sqref="BL6" xr:uid="{00000000-0002-0000-1200-000006000000}">
      <formula1>400</formula1>
    </dataValidation>
    <dataValidation type="whole" operator="lessThanOrEqual" allowBlank="1" showInputMessage="1" showErrorMessage="1" sqref="BL5" xr:uid="{00000000-0002-0000-1200-000007000000}">
      <formula1>99</formula1>
    </dataValidation>
    <dataValidation type="whole" allowBlank="1" showInputMessage="1" showErrorMessage="1" sqref="O3:V3" xr:uid="{00000000-0002-0000-12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3" t="s">
        <v>9</v>
      </c>
      <c r="B3" s="95"/>
      <c r="C3" s="90" t="str">
        <f>Instellingen!B3</f>
        <v>Kring West-Veluwe</v>
      </c>
      <c r="D3" s="91"/>
      <c r="E3" s="92"/>
      <c r="F3" s="93"/>
      <c r="G3" s="94"/>
      <c r="H3" s="94"/>
      <c r="I3" s="94"/>
      <c r="J3" s="94"/>
      <c r="K3" s="94"/>
      <c r="L3" s="94"/>
      <c r="M3" s="94"/>
      <c r="N3" s="95"/>
      <c r="O3" s="90"/>
      <c r="P3" s="91"/>
      <c r="Q3" s="91"/>
      <c r="R3" s="91"/>
      <c r="S3" s="91"/>
      <c r="T3" s="91"/>
      <c r="U3" s="91"/>
      <c r="V3" s="92"/>
      <c r="W3" s="133"/>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5"/>
      <c r="BC3" s="93" t="s">
        <v>41</v>
      </c>
      <c r="BD3" s="94"/>
      <c r="BE3" s="94"/>
      <c r="BF3" s="94"/>
      <c r="BG3" s="94"/>
      <c r="BH3" s="94"/>
      <c r="BI3" s="94"/>
      <c r="BJ3" s="94"/>
      <c r="BK3" s="95"/>
      <c r="BL3" s="19">
        <f>Instellingen!B6</f>
        <v>3</v>
      </c>
      <c r="BM3" s="74"/>
      <c r="BN3" s="118"/>
    </row>
    <row r="4" spans="1:66" x14ac:dyDescent="0.25">
      <c r="A4" s="93" t="s">
        <v>10</v>
      </c>
      <c r="B4" s="95"/>
      <c r="C4" s="127" t="s">
        <v>51</v>
      </c>
      <c r="D4" s="91"/>
      <c r="E4" s="92"/>
      <c r="F4" s="93" t="s">
        <v>72</v>
      </c>
      <c r="G4" s="94"/>
      <c r="H4" s="94"/>
      <c r="I4" s="94"/>
      <c r="J4" s="94"/>
      <c r="K4" s="94"/>
      <c r="L4" s="94"/>
      <c r="M4" s="94"/>
      <c r="N4" s="95"/>
      <c r="O4" s="90">
        <f>Instellingen!B7</f>
        <v>1</v>
      </c>
      <c r="P4" s="91"/>
      <c r="Q4" s="91"/>
      <c r="R4" s="91"/>
      <c r="S4" s="91"/>
      <c r="T4" s="91"/>
      <c r="U4" s="91"/>
      <c r="V4" s="92"/>
      <c r="W4" s="136"/>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8"/>
      <c r="BC4" s="93"/>
      <c r="BD4" s="94"/>
      <c r="BE4" s="94"/>
      <c r="BF4" s="94"/>
      <c r="BG4" s="94"/>
      <c r="BH4" s="94"/>
      <c r="BI4" s="94"/>
      <c r="BJ4" s="94"/>
      <c r="BK4" s="95"/>
      <c r="BL4" s="19"/>
      <c r="BM4" s="75"/>
      <c r="BN4" s="121"/>
    </row>
    <row r="5" spans="1:66" x14ac:dyDescent="0.25">
      <c r="A5" s="93" t="s">
        <v>11</v>
      </c>
      <c r="B5" s="95"/>
      <c r="C5" s="90"/>
      <c r="D5" s="91"/>
      <c r="E5" s="92"/>
      <c r="F5" s="93" t="s">
        <v>12</v>
      </c>
      <c r="G5" s="94"/>
      <c r="H5" s="94"/>
      <c r="I5" s="94"/>
      <c r="J5" s="94"/>
      <c r="K5" s="94"/>
      <c r="L5" s="94"/>
      <c r="M5" s="94"/>
      <c r="N5" s="95"/>
      <c r="O5" s="90">
        <f>Instellingen!B5</f>
        <v>99</v>
      </c>
      <c r="P5" s="91"/>
      <c r="Q5" s="91"/>
      <c r="R5" s="91"/>
      <c r="S5" s="91"/>
      <c r="T5" s="91"/>
      <c r="U5" s="91"/>
      <c r="V5" s="92"/>
      <c r="W5" s="139"/>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1"/>
      <c r="BC5" s="93"/>
      <c r="BD5" s="94"/>
      <c r="BE5" s="94"/>
      <c r="BF5" s="94"/>
      <c r="BG5" s="94"/>
      <c r="BH5" s="94"/>
      <c r="BI5" s="94"/>
      <c r="BJ5" s="94"/>
      <c r="BK5" s="95"/>
      <c r="BL5" s="19"/>
      <c r="BM5" s="75"/>
      <c r="BN5" s="121"/>
    </row>
    <row r="6" spans="1:66" ht="12.75" customHeight="1" x14ac:dyDescent="0.25">
      <c r="A6" s="128"/>
      <c r="B6" s="129"/>
      <c r="C6" s="129"/>
      <c r="D6" s="129"/>
      <c r="E6" s="130"/>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c r="BJ6" s="56"/>
      <c r="BK6" s="36"/>
      <c r="BL6" s="73"/>
      <c r="BM6" s="75"/>
      <c r="BN6" s="121"/>
    </row>
    <row r="7" spans="1:66" ht="12.75" customHeight="1" x14ac:dyDescent="0.25">
      <c r="A7" s="131"/>
      <c r="B7" s="131"/>
      <c r="C7" s="131"/>
      <c r="D7" s="131"/>
      <c r="E7" s="132"/>
      <c r="F7" s="57" t="s">
        <v>15</v>
      </c>
      <c r="G7" s="109" t="str">
        <f>Instellingen!C36</f>
        <v>16/17 mei</v>
      </c>
      <c r="H7" s="101"/>
      <c r="I7" s="101"/>
      <c r="J7" s="101"/>
      <c r="K7" s="101"/>
      <c r="L7" s="101"/>
      <c r="M7" s="101"/>
      <c r="N7" s="102"/>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76"/>
      <c r="BN7" s="124"/>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52</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107</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60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3"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9"/>
  <sheetViews>
    <sheetView workbookViewId="0">
      <pane xSplit="5" ySplit="8" topLeftCell="G9" activePane="bottomRight" state="frozen"/>
      <selection activeCell="C5" sqref="C5:E5"/>
      <selection pane="topRight" activeCell="C5" sqref="C5:E5"/>
      <selection pane="bottomLeft" activeCell="C5" sqref="C5:E5"/>
      <selection pane="bottomRight" activeCell="A10" sqref="A10"/>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32</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204</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205</v>
      </c>
      <c r="C9" s="1" t="s">
        <v>254</v>
      </c>
      <c r="D9" s="1" t="s">
        <v>206</v>
      </c>
      <c r="E9" s="1" t="s">
        <v>255</v>
      </c>
      <c r="F9" s="1" t="s">
        <v>207</v>
      </c>
      <c r="G9" s="59">
        <v>1</v>
      </c>
      <c r="H9" s="59">
        <v>250</v>
      </c>
      <c r="I9" s="59">
        <v>0</v>
      </c>
      <c r="J9" s="60">
        <f>H9+I9</f>
        <v>250</v>
      </c>
      <c r="K9" s="59">
        <v>7.5</v>
      </c>
      <c r="L9" s="59">
        <v>7.5</v>
      </c>
      <c r="M9" s="59">
        <v>1</v>
      </c>
      <c r="N9" s="61">
        <v>1</v>
      </c>
      <c r="Q9" s="62">
        <v>0</v>
      </c>
      <c r="R9" s="63">
        <f>P9+Q9</f>
        <v>0</v>
      </c>
      <c r="Z9" s="66">
        <f>X9+Y9</f>
        <v>0</v>
      </c>
      <c r="BC9">
        <f>N9+V9+AD9+AL9+AT9+BB9</f>
        <v>1</v>
      </c>
      <c r="BD9">
        <f>J9+R9+Z9+AH9+AP9+AX9</f>
        <v>250</v>
      </c>
      <c r="BE9" s="31">
        <f>IF($O$4&gt;0,(LARGE(($N9,$V9,$AD9,$AL9,$AT9,$BB9),1)),"0")</f>
        <v>1</v>
      </c>
      <c r="BG9">
        <v>214</v>
      </c>
      <c r="BH9">
        <v>0</v>
      </c>
      <c r="BI9" s="31">
        <f>BC9-BE9-BF9</f>
        <v>0</v>
      </c>
      <c r="BJ9">
        <f>BD9-BG9-BH9</f>
        <v>36</v>
      </c>
      <c r="BN9" s="86"/>
    </row>
  </sheetData>
  <sheetProtection sheet="1" objects="1" scenarios="1"/>
  <sortState xmlns:xlrd2="http://schemas.microsoft.com/office/spreadsheetml/2017/richdata2" ref="A9:BN9">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2" priority="1" stopIfTrue="1" operator="greaterThanOrEqual">
      <formula>$BL$6</formula>
    </cfRule>
  </conditionalFormatting>
  <dataValidations count="9">
    <dataValidation type="decimal" operator="lessThanOrEqual" allowBlank="1" showInputMessage="1" showErrorMessage="1" sqref="BK9:BL9 AH9:AH65466 AP9:AP65466 AX9:AX65466 J10:J65466 Z10:Z65466 R10:R65466 BC10:BL65466 BG9:BH9" xr:uid="{00000000-0002-0000-1500-000000000000}">
      <formula1>100</formula1>
    </dataValidation>
    <dataValidation type="list" allowBlank="1" showInputMessage="1" showErrorMessage="1" sqref="BM1:BM2 BM9:BM65466" xr:uid="{00000000-0002-0000-1500-000001000000}">
      <formula1>"ja,nee"</formula1>
    </dataValidation>
    <dataValidation operator="lessThanOrEqual" allowBlank="1" showInputMessage="1" showErrorMessage="1" sqref="BC9:BE9 AH8 AP8 AX8 J8:J9 J1:J2 R1:R2 AX1:AX2 AP1:AP2 AH1:AH2 Z1:Z2 BC1:BK8 BL1:BL4 BL7:BL8 Z8:Z9 R8:R9 BI9:BJ9" xr:uid="{00000000-0002-0000-1500-000002000000}"/>
    <dataValidation type="decimal" allowBlank="1" showInputMessage="1" showErrorMessage="1" sqref="H1:I2 P1:Q2 AV1:AW2 AN1:AO2 AF1:AG2 X1:Y2 H8:I65466 X8:Y65466 P8:Q65466 AF8:AG65466 AN8:AO65466 AV8:AW65466" xr:uid="{00000000-0002-0000-1500-000003000000}">
      <formula1>0</formula1>
      <formula2>400</formula2>
    </dataValidation>
    <dataValidation type="decimal" allowBlank="1" showInputMessage="1" showErrorMessage="1" sqref="K1:L2 S1:T2 AY1:AZ2 AQ1:AR2 AI1:AJ2 AA1:AB2 K8:L65466 AA8:AB65466 S8:T65466 AI8:AJ65466 AQ8:AR65466 AY8:AZ65466" xr:uid="{00000000-0002-0000-1500-000004000000}">
      <formula1>0</formula1>
      <formula2>99</formula2>
    </dataValidation>
    <dataValidation type="whole" allowBlank="1" showInputMessage="1" showErrorMessage="1" sqref="M1:N2 U1:V2 BA1:BB2 AS1:AT2 AK1:AL2 AC1:AD2 M8:N65466 AC8:AD65466 U8:V65466 AK8:AL65466 AS8:AT65466 BA8:BB65466" xr:uid="{00000000-0002-0000-1500-000005000000}">
      <formula1>0</formula1>
      <formula2>999</formula2>
    </dataValidation>
    <dataValidation type="whole" operator="lessThanOrEqual" allowBlank="1" showInputMessage="1" showErrorMessage="1" sqref="BL6" xr:uid="{00000000-0002-0000-1500-000006000000}">
      <formula1>400</formula1>
    </dataValidation>
    <dataValidation type="whole" operator="lessThanOrEqual" allowBlank="1" showInputMessage="1" showErrorMessage="1" sqref="BL5" xr:uid="{00000000-0002-0000-1500-000007000000}">
      <formula1>99</formula1>
    </dataValidation>
    <dataValidation type="whole" allowBlank="1" showInputMessage="1" showErrorMessage="1" sqref="O3:V3" xr:uid="{00000000-0002-0000-15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33</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108</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v>2</v>
      </c>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60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536 AC8:AD65536 U8:V65536 AK8:AL65536 AS8:AT65536 BA8:BB65536" xr:uid="{00000000-0002-0000-1600-000003000000}">
      <formula1>0</formula1>
      <formula2>999</formula2>
    </dataValidation>
    <dataValidation type="decimal" allowBlank="1" showInputMessage="1" showErrorMessage="1" sqref="K1:L2 S1:T2 AY1:AZ2 AQ1:AR2 AI1:AJ2 AA1:AB2 K8:L65536 AA8:AB65536 S8:T65536 AI8:AJ65536 AQ8:AR65536 AY8:AZ65536" xr:uid="{00000000-0002-0000-1600-000004000000}">
      <formula1>0</formula1>
      <formula2>99</formula2>
    </dataValidation>
    <dataValidation type="decimal" allowBlank="1" showInputMessage="1" showErrorMessage="1" sqref="H1:I2 P1:Q2 AV1:AW2 AN1:AO2 AF1:AG2 X1:Y2 H8:I65536 X8:Y65536 P8:Q65536 AF8:AG65536 AN8:AO65536 AV8:AW65536" xr:uid="{00000000-0002-0000-1600-000005000000}">
      <formula1>0</formula1>
      <formula2>400</formula2>
    </dataValidation>
    <dataValidation operator="lessThanOrEqual" allowBlank="1" showInputMessage="1" showErrorMessage="1" sqref="R8 AH8 AP8 AX8 Z8 J1:J2 R1:R2 AX1:AX2 AP1:AP2 AH1:AH2 Z1:Z2 BC1:BK8 BL1:BL4 BL7:BL8 J8" xr:uid="{00000000-0002-0000-1600-000006000000}"/>
    <dataValidation type="list" allowBlank="1" showInputMessage="1" showErrorMessage="1" sqref="BM1:BM2 BM9:BM65536" xr:uid="{00000000-0002-0000-1600-000007000000}">
      <formula1>"ja,nee"</formula1>
    </dataValidation>
    <dataValidation type="decimal" operator="lessThanOrEqual" allowBlank="1" showInputMessage="1" showErrorMessage="1" sqref="AH9:AH65536 AP9:AP65536 AX9:AX65536 R9:R65536 J9:J65536 Z9:Z65536 BC9:BL6553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3" t="s">
        <v>9</v>
      </c>
      <c r="B3" s="95"/>
      <c r="C3" s="90" t="str">
        <f>Instellingen!B3</f>
        <v>Kring West-Veluwe</v>
      </c>
      <c r="D3" s="91"/>
      <c r="E3" s="92"/>
      <c r="F3" s="93" t="s">
        <v>43</v>
      </c>
      <c r="G3" s="94"/>
      <c r="H3" s="94"/>
      <c r="I3" s="94"/>
      <c r="J3" s="94"/>
      <c r="K3" s="94"/>
      <c r="L3" s="94"/>
      <c r="M3" s="94"/>
      <c r="N3" s="95"/>
      <c r="O3" s="115"/>
      <c r="P3" s="116"/>
      <c r="Q3" s="116"/>
      <c r="R3" s="116"/>
      <c r="S3" s="116"/>
      <c r="T3" s="116"/>
      <c r="U3" s="116"/>
      <c r="V3" s="117"/>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20"/>
      <c r="BC3" s="93" t="s">
        <v>41</v>
      </c>
      <c r="BD3" s="94"/>
      <c r="BE3" s="94"/>
      <c r="BF3" s="94"/>
      <c r="BG3" s="94"/>
      <c r="BH3" s="94"/>
      <c r="BI3" s="94"/>
      <c r="BJ3" s="94"/>
      <c r="BK3" s="95"/>
      <c r="BL3" s="19">
        <f>Instellingen!B6</f>
        <v>3</v>
      </c>
      <c r="BM3" s="118"/>
      <c r="BN3" s="119"/>
    </row>
    <row r="4" spans="1:66" x14ac:dyDescent="0.25">
      <c r="A4" s="93" t="s">
        <v>10</v>
      </c>
      <c r="B4" s="95"/>
      <c r="C4" s="127" t="s">
        <v>52</v>
      </c>
      <c r="D4" s="91"/>
      <c r="E4" s="92"/>
      <c r="F4" s="93" t="s">
        <v>72</v>
      </c>
      <c r="G4" s="94"/>
      <c r="H4" s="94"/>
      <c r="I4" s="94"/>
      <c r="J4" s="94"/>
      <c r="K4" s="94"/>
      <c r="L4" s="94"/>
      <c r="M4" s="94"/>
      <c r="N4" s="95"/>
      <c r="O4" s="90">
        <f>Instellingen!B7</f>
        <v>1</v>
      </c>
      <c r="P4" s="91"/>
      <c r="Q4" s="91"/>
      <c r="R4" s="91"/>
      <c r="S4" s="91"/>
      <c r="T4" s="91"/>
      <c r="U4" s="91"/>
      <c r="V4" s="92"/>
      <c r="W4" s="121"/>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3"/>
      <c r="BC4" s="93"/>
      <c r="BD4" s="94"/>
      <c r="BE4" s="94"/>
      <c r="BF4" s="94"/>
      <c r="BG4" s="94"/>
      <c r="BH4" s="94"/>
      <c r="BI4" s="94"/>
      <c r="BJ4" s="94"/>
      <c r="BK4" s="95"/>
      <c r="BL4" s="19"/>
      <c r="BM4" s="121"/>
      <c r="BN4" s="122"/>
    </row>
    <row r="5" spans="1:66" x14ac:dyDescent="0.25">
      <c r="A5" s="93" t="s">
        <v>11</v>
      </c>
      <c r="B5" s="95"/>
      <c r="C5" s="127" t="s">
        <v>112</v>
      </c>
      <c r="D5" s="91"/>
      <c r="E5" s="92"/>
      <c r="F5" s="93" t="s">
        <v>12</v>
      </c>
      <c r="G5" s="94"/>
      <c r="H5" s="94"/>
      <c r="I5" s="94"/>
      <c r="J5" s="94"/>
      <c r="K5" s="94"/>
      <c r="L5" s="94"/>
      <c r="M5" s="94"/>
      <c r="N5" s="95"/>
      <c r="O5" s="90">
        <f>Instellingen!B5</f>
        <v>99</v>
      </c>
      <c r="P5" s="91"/>
      <c r="Q5" s="91"/>
      <c r="R5" s="91"/>
      <c r="S5" s="91"/>
      <c r="T5" s="91"/>
      <c r="U5" s="91"/>
      <c r="V5" s="92"/>
      <c r="W5" s="124"/>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6"/>
      <c r="BC5" s="93" t="s">
        <v>13</v>
      </c>
      <c r="BD5" s="94"/>
      <c r="BE5" s="94"/>
      <c r="BF5" s="94"/>
      <c r="BG5" s="94"/>
      <c r="BH5" s="94"/>
      <c r="BI5" s="94"/>
      <c r="BJ5" s="94"/>
      <c r="BK5" s="95"/>
      <c r="BL5" s="6"/>
      <c r="BM5" s="121"/>
      <c r="BN5" s="122"/>
    </row>
    <row r="6" spans="1:66" ht="12.75" customHeight="1" x14ac:dyDescent="0.25">
      <c r="A6" s="96"/>
      <c r="B6" s="96"/>
      <c r="C6" s="96"/>
      <c r="D6" s="96"/>
      <c r="E6" s="97"/>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t="s">
        <v>35</v>
      </c>
      <c r="BJ6" s="56"/>
      <c r="BK6" s="36"/>
      <c r="BL6" s="26">
        <v>60</v>
      </c>
      <c r="BM6" s="121"/>
      <c r="BN6" s="122"/>
    </row>
    <row r="7" spans="1:66" ht="12.75" customHeight="1" x14ac:dyDescent="0.25">
      <c r="A7" s="98"/>
      <c r="B7" s="98"/>
      <c r="C7" s="98"/>
      <c r="D7" s="98"/>
      <c r="E7" s="99"/>
      <c r="F7" s="57" t="s">
        <v>15</v>
      </c>
      <c r="G7" s="109" t="str">
        <f>Instellingen!C36</f>
        <v>16/17 mei</v>
      </c>
      <c r="H7" s="110"/>
      <c r="I7" s="110"/>
      <c r="J7" s="110"/>
      <c r="K7" s="110"/>
      <c r="L7" s="110"/>
      <c r="M7" s="110"/>
      <c r="N7" s="111"/>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124"/>
      <c r="BN7" s="125"/>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2" t="s">
        <v>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4"/>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3" t="s">
        <v>9</v>
      </c>
      <c r="B3" s="95"/>
      <c r="C3" s="90" t="str">
        <f>Instellingen!B3</f>
        <v>Kring West-Veluwe</v>
      </c>
      <c r="D3" s="91"/>
      <c r="E3" s="92"/>
      <c r="F3" s="93"/>
      <c r="G3" s="94"/>
      <c r="H3" s="94"/>
      <c r="I3" s="94"/>
      <c r="J3" s="94"/>
      <c r="K3" s="94"/>
      <c r="L3" s="94"/>
      <c r="M3" s="94"/>
      <c r="N3" s="95"/>
      <c r="O3" s="90"/>
      <c r="P3" s="91"/>
      <c r="Q3" s="91"/>
      <c r="R3" s="91"/>
      <c r="S3" s="91"/>
      <c r="T3" s="91"/>
      <c r="U3" s="91"/>
      <c r="V3" s="92"/>
      <c r="W3" s="133"/>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5"/>
      <c r="BC3" s="93" t="s">
        <v>41</v>
      </c>
      <c r="BD3" s="94"/>
      <c r="BE3" s="94"/>
      <c r="BF3" s="94"/>
      <c r="BG3" s="94"/>
      <c r="BH3" s="94"/>
      <c r="BI3" s="94"/>
      <c r="BJ3" s="94"/>
      <c r="BK3" s="95"/>
      <c r="BL3" s="19">
        <f>Instellingen!B6</f>
        <v>3</v>
      </c>
      <c r="BM3" s="74"/>
      <c r="BN3" s="118"/>
    </row>
    <row r="4" spans="1:66" x14ac:dyDescent="0.25">
      <c r="A4" s="93" t="s">
        <v>10</v>
      </c>
      <c r="B4" s="95"/>
      <c r="C4" s="127" t="s">
        <v>52</v>
      </c>
      <c r="D4" s="91"/>
      <c r="E4" s="92"/>
      <c r="F4" s="93" t="s">
        <v>72</v>
      </c>
      <c r="G4" s="94"/>
      <c r="H4" s="94"/>
      <c r="I4" s="94"/>
      <c r="J4" s="94"/>
      <c r="K4" s="94"/>
      <c r="L4" s="94"/>
      <c r="M4" s="94"/>
      <c r="N4" s="95"/>
      <c r="O4" s="90">
        <f>Instellingen!B7</f>
        <v>1</v>
      </c>
      <c r="P4" s="91"/>
      <c r="Q4" s="91"/>
      <c r="R4" s="91"/>
      <c r="S4" s="91"/>
      <c r="T4" s="91"/>
      <c r="U4" s="91"/>
      <c r="V4" s="92"/>
      <c r="W4" s="136"/>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8"/>
      <c r="BC4" s="93"/>
      <c r="BD4" s="94"/>
      <c r="BE4" s="94"/>
      <c r="BF4" s="94"/>
      <c r="BG4" s="94"/>
      <c r="BH4" s="94"/>
      <c r="BI4" s="94"/>
      <c r="BJ4" s="94"/>
      <c r="BK4" s="95"/>
      <c r="BL4" s="19"/>
      <c r="BM4" s="75"/>
      <c r="BN4" s="121"/>
    </row>
    <row r="5" spans="1:66" x14ac:dyDescent="0.25">
      <c r="A5" s="93" t="s">
        <v>11</v>
      </c>
      <c r="B5" s="95"/>
      <c r="C5" s="90"/>
      <c r="D5" s="91"/>
      <c r="E5" s="92"/>
      <c r="F5" s="93" t="s">
        <v>12</v>
      </c>
      <c r="G5" s="94"/>
      <c r="H5" s="94"/>
      <c r="I5" s="94"/>
      <c r="J5" s="94"/>
      <c r="K5" s="94"/>
      <c r="L5" s="94"/>
      <c r="M5" s="94"/>
      <c r="N5" s="95"/>
      <c r="O5" s="90">
        <f>Instellingen!B5</f>
        <v>99</v>
      </c>
      <c r="P5" s="91"/>
      <c r="Q5" s="91"/>
      <c r="R5" s="91"/>
      <c r="S5" s="91"/>
      <c r="T5" s="91"/>
      <c r="U5" s="91"/>
      <c r="V5" s="92"/>
      <c r="W5" s="139"/>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1"/>
      <c r="BC5" s="93"/>
      <c r="BD5" s="94"/>
      <c r="BE5" s="94"/>
      <c r="BF5" s="94"/>
      <c r="BG5" s="94"/>
      <c r="BH5" s="94"/>
      <c r="BI5" s="94"/>
      <c r="BJ5" s="94"/>
      <c r="BK5" s="95"/>
      <c r="BL5" s="19"/>
      <c r="BM5" s="75"/>
      <c r="BN5" s="121"/>
    </row>
    <row r="6" spans="1:66" ht="12.75" customHeight="1" x14ac:dyDescent="0.25">
      <c r="A6" s="128"/>
      <c r="B6" s="129"/>
      <c r="C6" s="129"/>
      <c r="D6" s="129"/>
      <c r="E6" s="130"/>
      <c r="F6" s="57" t="s">
        <v>14</v>
      </c>
      <c r="G6" s="100" t="str">
        <f>Instellingen!B36</f>
        <v>Putten/Lozeman</v>
      </c>
      <c r="H6" s="101"/>
      <c r="I6" s="101"/>
      <c r="J6" s="101"/>
      <c r="K6" s="101"/>
      <c r="L6" s="101"/>
      <c r="M6" s="101"/>
      <c r="N6" s="102"/>
      <c r="O6" s="103" t="str">
        <f>Instellingen!B37</f>
        <v>Lunteren</v>
      </c>
      <c r="P6" s="104"/>
      <c r="Q6" s="104"/>
      <c r="R6" s="104"/>
      <c r="S6" s="104"/>
      <c r="T6" s="104"/>
      <c r="U6" s="104"/>
      <c r="V6" s="105"/>
      <c r="W6" s="106" t="str">
        <f>Instellingen!B38</f>
        <v>Putten/Lilliputters</v>
      </c>
      <c r="X6" s="107"/>
      <c r="Y6" s="107"/>
      <c r="Z6" s="107"/>
      <c r="AA6" s="107"/>
      <c r="AB6" s="107"/>
      <c r="AC6" s="107"/>
      <c r="AD6" s="108"/>
      <c r="AE6" s="103" t="str">
        <f>Instellingen!B39</f>
        <v xml:space="preserve"> </v>
      </c>
      <c r="AF6" s="104"/>
      <c r="AG6" s="104"/>
      <c r="AH6" s="104"/>
      <c r="AI6" s="104"/>
      <c r="AJ6" s="104"/>
      <c r="AK6" s="104"/>
      <c r="AL6" s="105"/>
      <c r="AM6" s="106" t="str">
        <f>Instellingen!B40</f>
        <v xml:space="preserve"> </v>
      </c>
      <c r="AN6" s="107"/>
      <c r="AO6" s="107"/>
      <c r="AP6" s="107"/>
      <c r="AQ6" s="107"/>
      <c r="AR6" s="107"/>
      <c r="AS6" s="107"/>
      <c r="AT6" s="108"/>
      <c r="AU6" s="103" t="str">
        <f>Instellingen!B41</f>
        <v xml:space="preserve"> </v>
      </c>
      <c r="AV6" s="104"/>
      <c r="AW6" s="104"/>
      <c r="AX6" s="104"/>
      <c r="AY6" s="104"/>
      <c r="AZ6" s="104"/>
      <c r="BA6" s="104"/>
      <c r="BB6" s="105"/>
      <c r="BC6" s="93" t="s">
        <v>34</v>
      </c>
      <c r="BD6" s="94"/>
      <c r="BE6" s="94"/>
      <c r="BF6" s="94"/>
      <c r="BG6" s="94"/>
      <c r="BH6" s="95"/>
      <c r="BI6" s="35"/>
      <c r="BJ6" s="56"/>
      <c r="BK6" s="36"/>
      <c r="BL6" s="73"/>
      <c r="BM6" s="75"/>
      <c r="BN6" s="121"/>
    </row>
    <row r="7" spans="1:66" ht="12.75" customHeight="1" x14ac:dyDescent="0.25">
      <c r="A7" s="131"/>
      <c r="B7" s="131"/>
      <c r="C7" s="131"/>
      <c r="D7" s="131"/>
      <c r="E7" s="132"/>
      <c r="F7" s="57" t="s">
        <v>15</v>
      </c>
      <c r="G7" s="109" t="str">
        <f>Instellingen!C36</f>
        <v>16/17 mei</v>
      </c>
      <c r="H7" s="101"/>
      <c r="I7" s="101"/>
      <c r="J7" s="101"/>
      <c r="K7" s="101"/>
      <c r="L7" s="101"/>
      <c r="M7" s="101"/>
      <c r="N7" s="102"/>
      <c r="O7" s="103" t="str">
        <f>Instellingen!C37</f>
        <v>23/24 mei</v>
      </c>
      <c r="P7" s="104"/>
      <c r="Q7" s="104"/>
      <c r="R7" s="104"/>
      <c r="S7" s="104"/>
      <c r="T7" s="104"/>
      <c r="U7" s="104"/>
      <c r="V7" s="105"/>
      <c r="W7" s="106" t="str">
        <f>Instellingen!C38</f>
        <v>6/7 juni</v>
      </c>
      <c r="X7" s="107"/>
      <c r="Y7" s="107"/>
      <c r="Z7" s="107"/>
      <c r="AA7" s="107"/>
      <c r="AB7" s="107"/>
      <c r="AC7" s="107"/>
      <c r="AD7" s="108"/>
      <c r="AE7" s="103" t="str">
        <f>Instellingen!C39</f>
        <v xml:space="preserve"> </v>
      </c>
      <c r="AF7" s="104"/>
      <c r="AG7" s="104"/>
      <c r="AH7" s="104"/>
      <c r="AI7" s="104"/>
      <c r="AJ7" s="104"/>
      <c r="AK7" s="104"/>
      <c r="AL7" s="105"/>
      <c r="AM7" s="106" t="str">
        <f>Instellingen!C40</f>
        <v xml:space="preserve"> </v>
      </c>
      <c r="AN7" s="107"/>
      <c r="AO7" s="107"/>
      <c r="AP7" s="107"/>
      <c r="AQ7" s="107"/>
      <c r="AR7" s="107"/>
      <c r="AS7" s="107"/>
      <c r="AT7" s="108"/>
      <c r="AU7" s="103">
        <f>Instellingen!C41</f>
        <v>0</v>
      </c>
      <c r="AV7" s="104"/>
      <c r="AW7" s="104"/>
      <c r="AX7" s="104"/>
      <c r="AY7" s="104"/>
      <c r="AZ7" s="104"/>
      <c r="BA7" s="104"/>
      <c r="BB7" s="105"/>
      <c r="BC7" s="68" t="s">
        <v>71</v>
      </c>
      <c r="BD7" s="3" t="s">
        <v>71</v>
      </c>
      <c r="BE7" s="8" t="s">
        <v>69</v>
      </c>
      <c r="BF7" s="8" t="s">
        <v>69</v>
      </c>
      <c r="BG7" s="8" t="s">
        <v>69</v>
      </c>
      <c r="BH7" s="8" t="s">
        <v>69</v>
      </c>
      <c r="BI7" s="30" t="s">
        <v>70</v>
      </c>
      <c r="BJ7" s="28" t="s">
        <v>70</v>
      </c>
      <c r="BK7" s="9"/>
      <c r="BL7" s="3"/>
      <c r="BM7" s="76"/>
      <c r="BN7" s="124"/>
    </row>
    <row r="8" spans="1:66" ht="25.5" customHeight="1" x14ac:dyDescent="0.25">
      <c r="A8" s="2" t="s">
        <v>19</v>
      </c>
      <c r="B8" s="2" t="s">
        <v>7</v>
      </c>
      <c r="C8" s="2" t="s">
        <v>0</v>
      </c>
      <c r="D8" s="2" t="s">
        <v>1</v>
      </c>
      <c r="E8" s="2" t="s">
        <v>103</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4"/>
  <sheetViews>
    <sheetView workbookViewId="0">
      <pane ySplit="4" topLeftCell="A5" activePane="bottomLeft" state="frozen"/>
      <selection activeCell="C5" sqref="C5:E5"/>
      <selection pane="bottomLeft" activeCell="C5" sqref="C5:E5"/>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5546875" style="1" customWidth="1"/>
    <col min="9" max="9" width="7.88671875" style="15" customWidth="1"/>
    <col min="10" max="10" width="7.5546875" style="1" customWidth="1"/>
    <col min="11" max="11" width="13.44140625" style="1" customWidth="1"/>
  </cols>
  <sheetData>
    <row r="1" spans="1:11" x14ac:dyDescent="0.25">
      <c r="A1" s="112" t="s">
        <v>44</v>
      </c>
      <c r="B1" s="113"/>
      <c r="C1" s="113"/>
      <c r="D1" s="113"/>
      <c r="E1" s="113"/>
      <c r="F1" s="113"/>
      <c r="G1" s="114"/>
      <c r="H1" s="93"/>
      <c r="I1" s="95"/>
      <c r="J1" s="16"/>
      <c r="K1" s="16"/>
    </row>
    <row r="2" spans="1:11" hidden="1" x14ac:dyDescent="0.25">
      <c r="A2"/>
      <c r="B2"/>
      <c r="C2"/>
      <c r="D2"/>
      <c r="E2"/>
      <c r="F2"/>
      <c r="G2" s="1" t="b">
        <v>0</v>
      </c>
      <c r="H2" s="1" t="b">
        <v>0</v>
      </c>
      <c r="I2" s="13"/>
      <c r="J2"/>
      <c r="K2"/>
    </row>
    <row r="3" spans="1:11" ht="25.5" customHeight="1" x14ac:dyDescent="0.25">
      <c r="A3" s="4" t="s">
        <v>9</v>
      </c>
      <c r="B3" s="142" t="str">
        <f>Instellingen!B3</f>
        <v>Kring West-Veluwe</v>
      </c>
      <c r="C3" s="143"/>
      <c r="D3" s="17"/>
      <c r="E3" s="144" t="s">
        <v>48</v>
      </c>
      <c r="F3" s="144"/>
      <c r="G3" s="10"/>
      <c r="H3" s="145" t="s">
        <v>49</v>
      </c>
      <c r="I3" s="146"/>
      <c r="J3" s="18"/>
      <c r="K3" s="12"/>
    </row>
    <row r="4" spans="1:11" ht="26.4" x14ac:dyDescent="0.25">
      <c r="A4" s="2" t="s">
        <v>21</v>
      </c>
      <c r="B4" s="2" t="s">
        <v>7</v>
      </c>
      <c r="C4" s="2" t="s">
        <v>0</v>
      </c>
      <c r="D4" s="2" t="s">
        <v>1</v>
      </c>
      <c r="E4" s="2" t="s">
        <v>22</v>
      </c>
      <c r="F4" s="2" t="s">
        <v>24</v>
      </c>
      <c r="G4" s="2" t="s">
        <v>25</v>
      </c>
      <c r="H4" s="11" t="s">
        <v>45</v>
      </c>
      <c r="I4" s="14" t="s">
        <v>46</v>
      </c>
      <c r="J4" s="5" t="s">
        <v>47</v>
      </c>
      <c r="K4" s="2"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1417320</xdr:colOff>
                    <xdr:row>2</xdr:row>
                    <xdr:rowOff>251460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7620</xdr:colOff>
                    <xdr:row>2</xdr:row>
                    <xdr:rowOff>7620</xdr:rowOff>
                  </from>
                  <to>
                    <xdr:col>6</xdr:col>
                    <xdr:colOff>678180</xdr:colOff>
                    <xdr:row>2</xdr:row>
                    <xdr:rowOff>251460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678180</xdr:colOff>
                    <xdr:row>2</xdr:row>
                    <xdr:rowOff>7620</xdr:rowOff>
                  </from>
                  <to>
                    <xdr:col>6</xdr:col>
                    <xdr:colOff>1234440</xdr:colOff>
                    <xdr:row>2</xdr:row>
                    <xdr:rowOff>251460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3.2" x14ac:dyDescent="0.25"/>
  <cols>
    <col min="1" max="1" width="5.6640625" style="1" customWidth="1"/>
    <col min="2" max="2" width="10.6640625" style="1" customWidth="1"/>
    <col min="3" max="3" width="27.6640625" style="1" customWidth="1"/>
    <col min="4" max="4" width="25.6640625" style="1" customWidth="1"/>
    <col min="5" max="5" width="28.6640625" style="1" customWidth="1"/>
    <col min="6" max="6" width="3.6640625" style="1" customWidth="1"/>
    <col min="7" max="7" width="38.6640625" style="1" customWidth="1"/>
    <col min="8" max="8" width="4.6640625" style="1" customWidth="1"/>
    <col min="9" max="9" width="21.6640625" style="1" customWidth="1"/>
    <col min="10" max="14" width="4.6640625" style="1" customWidth="1"/>
    <col min="15" max="15" width="4" customWidth="1"/>
  </cols>
  <sheetData>
    <row r="1" spans="1:14" x14ac:dyDescent="0.25">
      <c r="A1" s="112" t="s">
        <v>90</v>
      </c>
      <c r="B1" s="113"/>
      <c r="C1" s="113"/>
      <c r="D1" s="113"/>
      <c r="E1" s="113"/>
      <c r="F1" s="113"/>
      <c r="G1" s="113"/>
      <c r="H1" s="113"/>
      <c r="I1" s="113"/>
      <c r="J1" s="113"/>
      <c r="K1" s="113"/>
      <c r="L1" s="113"/>
      <c r="M1" s="37"/>
      <c r="N1" s="41"/>
    </row>
    <row r="2" spans="1:14" ht="12.75" hidden="1" customHeight="1" x14ac:dyDescent="0.25">
      <c r="A2" s="46"/>
      <c r="B2" s="47"/>
      <c r="C2" s="47">
        <v>48</v>
      </c>
      <c r="D2" s="7">
        <f>FLOOR((C2+3)/4,1)</f>
        <v>12</v>
      </c>
      <c r="E2" s="47"/>
      <c r="F2" s="47"/>
      <c r="G2" s="47"/>
      <c r="H2" s="47">
        <v>192</v>
      </c>
      <c r="I2" s="1">
        <v>190</v>
      </c>
      <c r="J2" s="1">
        <f>H2+I2</f>
        <v>382</v>
      </c>
      <c r="N2" s="42"/>
    </row>
    <row r="3" spans="1:14" x14ac:dyDescent="0.25">
      <c r="A3" s="35" t="s">
        <v>9</v>
      </c>
      <c r="B3" s="36"/>
      <c r="C3" s="90" t="str">
        <f>Instellingen!B3</f>
        <v>Kring West-Veluwe</v>
      </c>
      <c r="D3" s="92"/>
      <c r="E3" s="83" t="s">
        <v>118</v>
      </c>
      <c r="F3" s="84"/>
      <c r="G3" s="85"/>
      <c r="H3" s="115">
        <v>1</v>
      </c>
      <c r="I3" s="116"/>
      <c r="J3" s="116"/>
      <c r="K3" s="116"/>
      <c r="L3" s="116"/>
      <c r="M3" s="116"/>
      <c r="N3" s="117"/>
    </row>
    <row r="4" spans="1:14" hidden="1" x14ac:dyDescent="0.25">
      <c r="A4" s="33"/>
      <c r="B4" s="34"/>
      <c r="C4" s="38"/>
      <c r="D4" s="39"/>
      <c r="E4" s="39"/>
      <c r="F4" s="40"/>
      <c r="G4" s="49"/>
      <c r="H4" s="50"/>
      <c r="I4" s="50"/>
      <c r="J4" s="50"/>
      <c r="K4" s="50"/>
      <c r="L4" s="50"/>
      <c r="M4" s="55"/>
      <c r="N4" s="48"/>
    </row>
    <row r="5" spans="1:14" hidden="1" x14ac:dyDescent="0.25">
      <c r="A5" s="51"/>
      <c r="B5" s="52"/>
      <c r="C5" s="43"/>
      <c r="D5" s="44"/>
      <c r="E5" s="44"/>
      <c r="F5" s="45"/>
      <c r="G5" s="51"/>
      <c r="H5" s="53"/>
      <c r="I5" s="53"/>
      <c r="J5" s="53"/>
      <c r="K5" s="53"/>
      <c r="L5" s="53"/>
      <c r="M5" s="55"/>
      <c r="N5" s="48"/>
    </row>
    <row r="6" spans="1:14" ht="12.75" customHeight="1" x14ac:dyDescent="0.25">
      <c r="A6" s="147" t="s">
        <v>117</v>
      </c>
      <c r="B6" s="148"/>
      <c r="C6" s="148"/>
      <c r="D6" s="148"/>
      <c r="E6" s="148"/>
      <c r="F6" s="148"/>
      <c r="G6" s="148"/>
      <c r="H6" s="148"/>
      <c r="I6" s="148"/>
      <c r="J6" s="148"/>
      <c r="K6" s="148"/>
      <c r="L6" s="148"/>
      <c r="M6" s="148"/>
      <c r="N6" s="149"/>
    </row>
    <row r="7" spans="1:14" ht="12.75" customHeight="1" x14ac:dyDescent="0.25">
      <c r="A7" s="150"/>
      <c r="B7" s="151"/>
      <c r="C7" s="151"/>
      <c r="D7" s="151"/>
      <c r="E7" s="151"/>
      <c r="F7" s="151"/>
      <c r="G7" s="151"/>
      <c r="H7" s="151"/>
      <c r="I7" s="151"/>
      <c r="J7" s="151"/>
      <c r="K7" s="151"/>
      <c r="L7" s="151"/>
      <c r="M7" s="151"/>
      <c r="N7" s="152"/>
    </row>
    <row r="8" spans="1:14" ht="25.5" customHeight="1" x14ac:dyDescent="0.25">
      <c r="A8" s="2" t="s">
        <v>19</v>
      </c>
      <c r="B8" s="2" t="s">
        <v>7</v>
      </c>
      <c r="C8" s="2" t="s">
        <v>0</v>
      </c>
      <c r="D8" s="2" t="s">
        <v>1</v>
      </c>
      <c r="E8" s="2" t="s">
        <v>89</v>
      </c>
      <c r="F8" s="2" t="s">
        <v>2</v>
      </c>
      <c r="G8" s="2" t="s">
        <v>3</v>
      </c>
      <c r="H8" s="5" t="s">
        <v>38</v>
      </c>
      <c r="I8" s="5" t="s">
        <v>36</v>
      </c>
      <c r="J8" s="5" t="s">
        <v>37</v>
      </c>
      <c r="K8" s="5" t="s">
        <v>73</v>
      </c>
      <c r="L8" s="5" t="s">
        <v>74</v>
      </c>
      <c r="M8" s="2" t="s">
        <v>88</v>
      </c>
      <c r="N8" s="54" t="s">
        <v>6</v>
      </c>
    </row>
  </sheetData>
  <mergeCells count="4">
    <mergeCell ref="A1:L1"/>
    <mergeCell ref="A6:N7"/>
    <mergeCell ref="H3:N3"/>
    <mergeCell ref="C3:D3"/>
  </mergeCells>
  <phoneticPr fontId="0" type="noConversion"/>
  <dataValidations count="3">
    <dataValidation type="whole" operator="lessThan" allowBlank="1" showInputMessage="1" showErrorMessage="1" error="De waarde is maximaal 500" sqref="H9:I57440" xr:uid="{00000000-0002-0000-1A00-000000000000}">
      <formula1>500</formula1>
    </dataValidation>
    <dataValidation operator="lessThan" allowBlank="1" showInputMessage="1" showErrorMessage="1" error="De waarde is maximaal 500" sqref="H8:I8" xr:uid="{00000000-0002-0000-1A00-000001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2000000}">
      <formula1>1</formula1>
      <formula2>6</formula2>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15240</xdr:colOff>
                    <xdr:row>5</xdr:row>
                    <xdr:rowOff>0</xdr:rowOff>
                  </from>
                  <to>
                    <xdr:col>2</xdr:col>
                    <xdr:colOff>891540</xdr:colOff>
                    <xdr:row>6</xdr:row>
                    <xdr:rowOff>99060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22860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647700</xdr:colOff>
                    <xdr:row>5</xdr:row>
                    <xdr:rowOff>15240</xdr:rowOff>
                  </from>
                  <to>
                    <xdr:col>6</xdr:col>
                    <xdr:colOff>167640</xdr:colOff>
                    <xdr:row>6</xdr:row>
                    <xdr:rowOff>114300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190500</xdr:colOff>
                    <xdr:row>5</xdr:row>
                    <xdr:rowOff>7620</xdr:rowOff>
                  </from>
                  <to>
                    <xdr:col>10</xdr:col>
                    <xdr:colOff>68580</xdr:colOff>
                    <xdr:row>6</xdr:row>
                    <xdr:rowOff>106680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914400</xdr:colOff>
                    <xdr:row>5</xdr:row>
                    <xdr:rowOff>7620</xdr:rowOff>
                  </from>
                  <to>
                    <xdr:col>3</xdr:col>
                    <xdr:colOff>617220</xdr:colOff>
                    <xdr:row>6</xdr:row>
                    <xdr:rowOff>106680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3" activePane="bottomLeft" state="frozen"/>
      <selection activeCell="C5" sqref="C5:E5"/>
      <selection pane="bottomLeft" activeCell="B3" sqref="B3"/>
    </sheetView>
  </sheetViews>
  <sheetFormatPr defaultRowHeight="13.2" x14ac:dyDescent="0.25"/>
  <cols>
    <col min="1" max="1" width="39.109375" bestFit="1" customWidth="1"/>
    <col min="2" max="2" width="37.109375" style="1" customWidth="1"/>
    <col min="3" max="3" width="46.5546875" bestFit="1" customWidth="1"/>
  </cols>
  <sheetData>
    <row r="1" spans="1:3" x14ac:dyDescent="0.25">
      <c r="A1" s="24"/>
      <c r="B1" s="20" t="s">
        <v>65</v>
      </c>
      <c r="C1" s="20" t="s">
        <v>26</v>
      </c>
    </row>
    <row r="2" spans="1:3" x14ac:dyDescent="0.25">
      <c r="A2" s="21" t="s">
        <v>54</v>
      </c>
      <c r="B2" s="2"/>
      <c r="C2" s="2"/>
    </row>
    <row r="3" spans="1:3" x14ac:dyDescent="0.25">
      <c r="A3" s="25" t="s">
        <v>68</v>
      </c>
      <c r="B3" s="81" t="s">
        <v>116</v>
      </c>
      <c r="C3" s="22"/>
    </row>
    <row r="4" spans="1:3" x14ac:dyDescent="0.25">
      <c r="A4" s="22" t="s">
        <v>55</v>
      </c>
      <c r="B4" s="23">
        <v>1</v>
      </c>
      <c r="C4" s="22" t="s">
        <v>53</v>
      </c>
    </row>
    <row r="5" spans="1:3" x14ac:dyDescent="0.25">
      <c r="A5" s="22" t="s">
        <v>12</v>
      </c>
      <c r="B5" s="23">
        <v>99</v>
      </c>
      <c r="C5" s="22"/>
    </row>
    <row r="6" spans="1:3" x14ac:dyDescent="0.25">
      <c r="A6" s="22" t="s">
        <v>56</v>
      </c>
      <c r="B6" s="23">
        <v>3</v>
      </c>
      <c r="C6" s="22"/>
    </row>
    <row r="7" spans="1:3" x14ac:dyDescent="0.25">
      <c r="A7" s="22" t="s">
        <v>72</v>
      </c>
      <c r="B7" s="23">
        <v>1</v>
      </c>
      <c r="C7" s="22"/>
    </row>
    <row r="8" spans="1:3" x14ac:dyDescent="0.25">
      <c r="A8" s="22" t="s">
        <v>42</v>
      </c>
      <c r="B8" s="23">
        <v>1</v>
      </c>
      <c r="C8" s="22"/>
    </row>
    <row r="9" spans="1:3" x14ac:dyDescent="0.25">
      <c r="A9" s="22" t="s">
        <v>75</v>
      </c>
      <c r="B9" s="23">
        <v>1</v>
      </c>
      <c r="C9" s="22" t="s">
        <v>76</v>
      </c>
    </row>
    <row r="10" spans="1:3" x14ac:dyDescent="0.25">
      <c r="A10" s="77" t="s">
        <v>91</v>
      </c>
      <c r="B10" s="23">
        <v>90</v>
      </c>
      <c r="C10" s="22" t="s">
        <v>92</v>
      </c>
    </row>
    <row r="11" spans="1:3" hidden="1" x14ac:dyDescent="0.25">
      <c r="A11" s="77" t="s">
        <v>100</v>
      </c>
      <c r="B11" s="23"/>
      <c r="C11" s="22" t="s">
        <v>101</v>
      </c>
    </row>
    <row r="12" spans="1:3" hidden="1" x14ac:dyDescent="0.25">
      <c r="A12" s="22" t="s">
        <v>93</v>
      </c>
      <c r="B12" s="23"/>
      <c r="C12" s="22" t="s">
        <v>102</v>
      </c>
    </row>
    <row r="13" spans="1:3" x14ac:dyDescent="0.25">
      <c r="A13" s="22" t="s">
        <v>98</v>
      </c>
      <c r="B13" s="23"/>
      <c r="C13" s="19" t="s">
        <v>99</v>
      </c>
    </row>
    <row r="14" spans="1:3" x14ac:dyDescent="0.25">
      <c r="A14" s="22" t="s">
        <v>111</v>
      </c>
      <c r="B14" s="23" t="s">
        <v>114</v>
      </c>
      <c r="C14" s="22"/>
    </row>
    <row r="15" spans="1:3" hidden="1" x14ac:dyDescent="0.25">
      <c r="A15" s="22" t="s">
        <v>109</v>
      </c>
      <c r="B15" s="23" t="s">
        <v>114</v>
      </c>
      <c r="C15" s="22"/>
    </row>
    <row r="16" spans="1:3" hidden="1" x14ac:dyDescent="0.25">
      <c r="A16" s="22"/>
      <c r="B16" s="22"/>
      <c r="C16" s="22"/>
    </row>
    <row r="17" spans="1:3" x14ac:dyDescent="0.25">
      <c r="A17" s="22" t="s">
        <v>113</v>
      </c>
      <c r="B17" s="23" t="s">
        <v>114</v>
      </c>
      <c r="C17" s="22"/>
    </row>
    <row r="18" spans="1:3" x14ac:dyDescent="0.25">
      <c r="A18" s="22" t="s">
        <v>110</v>
      </c>
      <c r="B18" s="23" t="s">
        <v>114</v>
      </c>
      <c r="C18" s="22"/>
    </row>
    <row r="19" spans="1:3" x14ac:dyDescent="0.25">
      <c r="B19"/>
    </row>
    <row r="20" spans="1:3" hidden="1" x14ac:dyDescent="0.25">
      <c r="B20"/>
    </row>
    <row r="21" spans="1:3" hidden="1" x14ac:dyDescent="0.25">
      <c r="B21"/>
    </row>
    <row r="22" spans="1:3" hidden="1" x14ac:dyDescent="0.25">
      <c r="B22"/>
    </row>
    <row r="23" spans="1:3" ht="39.6" x14ac:dyDescent="0.25">
      <c r="A23" s="20" t="s">
        <v>94</v>
      </c>
      <c r="B23" s="2"/>
      <c r="C23" s="5" t="s">
        <v>63</v>
      </c>
    </row>
    <row r="24" spans="1:3" hidden="1" x14ac:dyDescent="0.25">
      <c r="A24" s="22" t="s">
        <v>57</v>
      </c>
      <c r="B24" s="22">
        <v>1</v>
      </c>
      <c r="C24" s="22" t="s">
        <v>64</v>
      </c>
    </row>
    <row r="25" spans="1:3" x14ac:dyDescent="0.25">
      <c r="A25" s="22" t="s">
        <v>77</v>
      </c>
      <c r="B25" s="23"/>
      <c r="C25" s="22"/>
    </row>
    <row r="26" spans="1:3" x14ac:dyDescent="0.25">
      <c r="A26" s="22" t="s">
        <v>78</v>
      </c>
      <c r="B26" s="23"/>
      <c r="C26" s="22"/>
    </row>
    <row r="27" spans="1:3" x14ac:dyDescent="0.25">
      <c r="A27" s="22" t="s">
        <v>58</v>
      </c>
      <c r="B27" s="23"/>
      <c r="C27" s="22"/>
    </row>
    <row r="28" spans="1:3" x14ac:dyDescent="0.25">
      <c r="A28" s="22" t="s">
        <v>59</v>
      </c>
      <c r="B28" s="23">
        <v>2</v>
      </c>
      <c r="C28" s="22"/>
    </row>
    <row r="29" spans="1:3" x14ac:dyDescent="0.25">
      <c r="A29" s="22" t="s">
        <v>60</v>
      </c>
      <c r="B29" s="23"/>
      <c r="C29" s="22"/>
    </row>
    <row r="30" spans="1:3" x14ac:dyDescent="0.25">
      <c r="A30" s="22" t="s">
        <v>61</v>
      </c>
      <c r="B30" s="23"/>
      <c r="C30" s="22"/>
    </row>
    <row r="31" spans="1:3" x14ac:dyDescent="0.25">
      <c r="A31" s="22" t="s">
        <v>62</v>
      </c>
      <c r="B31" s="23"/>
      <c r="C31" s="22"/>
    </row>
    <row r="32" spans="1:3" x14ac:dyDescent="0.25">
      <c r="A32" s="22" t="s">
        <v>66</v>
      </c>
      <c r="B32" s="23"/>
      <c r="C32" s="22"/>
    </row>
    <row r="33" spans="1:3" x14ac:dyDescent="0.25">
      <c r="A33" s="22" t="s">
        <v>67</v>
      </c>
      <c r="B33" s="23"/>
      <c r="C33" s="22"/>
    </row>
    <row r="34" spans="1:3" x14ac:dyDescent="0.25">
      <c r="B34"/>
    </row>
    <row r="35" spans="1:3" x14ac:dyDescent="0.25">
      <c r="A35" s="20" t="s">
        <v>79</v>
      </c>
      <c r="B35" s="20" t="s">
        <v>80</v>
      </c>
      <c r="C35" s="20" t="s">
        <v>81</v>
      </c>
    </row>
    <row r="36" spans="1:3" x14ac:dyDescent="0.25">
      <c r="A36" s="22" t="s">
        <v>82</v>
      </c>
      <c r="B36" s="80" t="s">
        <v>121</v>
      </c>
      <c r="C36" s="82" t="s">
        <v>122</v>
      </c>
    </row>
    <row r="37" spans="1:3" x14ac:dyDescent="0.25">
      <c r="A37" s="22" t="s">
        <v>83</v>
      </c>
      <c r="B37" s="80" t="s">
        <v>119</v>
      </c>
      <c r="C37" s="82" t="s">
        <v>123</v>
      </c>
    </row>
    <row r="38" spans="1:3" x14ac:dyDescent="0.25">
      <c r="A38" s="22" t="s">
        <v>84</v>
      </c>
      <c r="B38" s="80" t="s">
        <v>120</v>
      </c>
      <c r="C38" s="82" t="s">
        <v>124</v>
      </c>
    </row>
    <row r="39" spans="1:3" x14ac:dyDescent="0.25">
      <c r="A39" s="22" t="s">
        <v>85</v>
      </c>
      <c r="B39" s="80" t="s">
        <v>96</v>
      </c>
      <c r="C39" s="32" t="s">
        <v>96</v>
      </c>
    </row>
    <row r="40" spans="1:3" x14ac:dyDescent="0.25">
      <c r="A40" s="22" t="s">
        <v>86</v>
      </c>
      <c r="B40" s="80" t="s">
        <v>96</v>
      </c>
      <c r="C40" s="32" t="s">
        <v>96</v>
      </c>
    </row>
    <row r="41" spans="1:3" x14ac:dyDescent="0.25">
      <c r="A41" s="22" t="s">
        <v>87</v>
      </c>
      <c r="B41" s="80" t="s">
        <v>96</v>
      </c>
      <c r="C41" s="32"/>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sqref="B6" xr:uid="{00000000-0002-0000-1B00-000001000000}">
      <formula1>2</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B12" xr:uid="{00000000-0002-0000-1B00-000009000000}">
      <formula1>1</formula1>
      <formula2>999</formula2>
    </dataValidation>
    <dataValidation type="list" allowBlank="1" showInputMessage="1" showErrorMessage="1" sqref="B13" xr:uid="{00000000-0002-0000-1B00-00000A000000}">
      <formula1>"Aanmelden,Afmelden"</formula1>
    </dataValidation>
    <dataValidation type="whole" allowBlank="1" showInputMessage="1" showErrorMessage="1" error="Er moet een waarde ingevoerd worden van 2 t/m 6 of blanko." prompt="Indien hier een aantal wordt ingevoerd dan worden bij een lager aantal starts per combinatie de plaatsingspunten gezet op het aantal wat vermeld staat bij Plaatsingspunten te weinig starts." sqref="B11" xr:uid="{00000000-0002-0000-1B00-00000B000000}">
      <formula1>2</formula1>
      <formula2>5</formula2>
    </dataValidation>
    <dataValidation type="list" allowBlank="1" showInputMessage="1" showErrorMessage="1" sqref="B17:B18 B14:B15" xr:uid="{00000000-0002-0000-1B00-00000C000000}">
      <formula1>"Ja,Nee"</formula1>
    </dataValidation>
  </dataValidations>
  <printOptions headings="1"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60960</xdr:colOff>
                    <xdr:row>13</xdr:row>
                    <xdr:rowOff>30480</xdr:rowOff>
                  </from>
                  <to>
                    <xdr:col>2</xdr:col>
                    <xdr:colOff>2423160</xdr:colOff>
                    <xdr:row>17</xdr:row>
                    <xdr:rowOff>99060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H4"/>
  <sheetViews>
    <sheetView workbookViewId="0">
      <pane ySplit="4" topLeftCell="A5" activePane="bottomLeft" state="frozen"/>
      <selection activeCell="C5" sqref="C5:E5"/>
      <selection pane="bottomLeft" activeCell="C5" sqref="C5:E5"/>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1" bestFit="1" customWidth="1"/>
    <col min="6" max="6" width="4.109375" style="1" bestFit="1" customWidth="1"/>
    <col min="7" max="7" width="23.33203125" style="1" customWidth="1"/>
    <col min="8" max="8" width="30.44140625" style="1" customWidth="1"/>
  </cols>
  <sheetData>
    <row r="1" spans="1:8" x14ac:dyDescent="0.25">
      <c r="A1" s="155" t="s">
        <v>20</v>
      </c>
      <c r="B1" s="156"/>
      <c r="C1" s="156"/>
      <c r="D1" s="156"/>
      <c r="E1" s="156"/>
      <c r="F1" s="156"/>
      <c r="G1" s="156"/>
      <c r="H1" s="157"/>
    </row>
    <row r="2" spans="1:8" hidden="1" x14ac:dyDescent="0.25"/>
    <row r="3" spans="1:8" ht="25.5" customHeight="1" x14ac:dyDescent="0.25">
      <c r="A3" s="4" t="s">
        <v>9</v>
      </c>
      <c r="B3" s="153" t="str">
        <f>Instellingen!B3</f>
        <v>Kring West-Veluwe</v>
      </c>
      <c r="C3" s="154"/>
      <c r="D3" s="154"/>
      <c r="E3" s="125"/>
      <c r="F3" s="125"/>
      <c r="G3" s="125"/>
      <c r="H3" s="125"/>
    </row>
    <row r="4" spans="1:8" x14ac:dyDescent="0.25">
      <c r="A4" s="2" t="s">
        <v>21</v>
      </c>
      <c r="B4" s="2" t="s">
        <v>7</v>
      </c>
      <c r="C4" s="2" t="s">
        <v>0</v>
      </c>
      <c r="D4" s="2" t="s">
        <v>1</v>
      </c>
      <c r="E4" s="2" t="s">
        <v>22</v>
      </c>
      <c r="F4" s="2" t="s">
        <v>24</v>
      </c>
      <c r="G4" s="2" t="s">
        <v>25</v>
      </c>
      <c r="H4" s="2" t="s">
        <v>26</v>
      </c>
    </row>
  </sheetData>
  <mergeCells count="3">
    <mergeCell ref="B3:D3"/>
    <mergeCell ref="A1:H1"/>
    <mergeCell ref="E3:H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4</xdr:col>
                    <xdr:colOff>7620</xdr:colOff>
                    <xdr:row>2</xdr:row>
                    <xdr:rowOff>7620</xdr:rowOff>
                  </from>
                  <to>
                    <xdr:col>7</xdr:col>
                    <xdr:colOff>7620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 M2 (AB)</vt:lpstr>
      <vt:lpstr>M1 - M2 (C)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 | Van Duinkerken</cp:lastModifiedBy>
  <cp:lastPrinted>2016-03-09T08:25:03Z</cp:lastPrinted>
  <dcterms:created xsi:type="dcterms:W3CDTF">2007-03-07T12:54:43Z</dcterms:created>
  <dcterms:modified xsi:type="dcterms:W3CDTF">2025-05-19T11:37:48Z</dcterms:modified>
</cp:coreProperties>
</file>