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22.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2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24.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5.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6.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drawings/drawing27.xml" ContentType="application/vnd.openxmlformats-officedocument.drawing+xml"/>
  <Override PartName="/xl/ctrlProps/ctrlProp630.xml" ContentType="application/vnd.ms-excel.controlproperties+xml"/>
  <Override PartName="/xl/drawings/drawing28.xml" ContentType="application/vnd.openxmlformats-officedocument.drawing+xml"/>
  <Override PartName="/xl/ctrlProps/ctrlProp6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7EB9ABC1-6D22-45B6-BD41-BA07FD43CACD}" xr6:coauthVersionLast="47" xr6:coauthVersionMax="47" xr10:uidLastSave="{00000000-0000-0000-0000-000000000000}"/>
  <bookViews>
    <workbookView xWindow="3876" yWindow="0" windowWidth="30912" windowHeight="16560" tabRatio="844" firstSheet="1" activeTab="20" xr2:uid="{00000000-000D-0000-FFFF-FFFF00000000}"/>
  </bookViews>
  <sheets>
    <sheet name="Informatie" sheetId="162" r:id="rId1"/>
    <sheet name="BB (AB)" sheetId="217" r:id="rId2"/>
    <sheet name="BB (C)" sheetId="218" r:id="rId3"/>
    <sheet name="BB (DE)" sheetId="201"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9" i="227" l="1"/>
  <c r="BJ9" i="227" s="1"/>
  <c r="BC9" i="227"/>
  <c r="Z9" i="227"/>
  <c r="R9" i="227"/>
  <c r="J9" i="227"/>
  <c r="BD9" i="222"/>
  <c r="BJ9" i="222" s="1"/>
  <c r="BC9" i="222"/>
  <c r="Z9" i="222"/>
  <c r="R9" i="222"/>
  <c r="J9" i="222"/>
  <c r="BC10" i="226"/>
  <c r="BC9" i="226"/>
  <c r="Z10" i="226"/>
  <c r="Z9" i="226"/>
  <c r="R10" i="226"/>
  <c r="R9" i="226"/>
  <c r="J10" i="226"/>
  <c r="BD10" i="226" s="1"/>
  <c r="BJ10" i="226" s="1"/>
  <c r="J9" i="226"/>
  <c r="BD9" i="226" s="1"/>
  <c r="BJ9" i="226" s="1"/>
  <c r="BC13" i="228"/>
  <c r="BC14" i="228"/>
  <c r="BC10" i="228"/>
  <c r="BC12" i="228"/>
  <c r="BC9" i="228"/>
  <c r="BC11" i="228"/>
  <c r="Z13" i="228"/>
  <c r="Z14" i="228"/>
  <c r="Z10" i="228"/>
  <c r="Z12" i="228"/>
  <c r="Z9" i="228"/>
  <c r="Z11" i="228"/>
  <c r="R13" i="228"/>
  <c r="R14" i="228"/>
  <c r="R10" i="228"/>
  <c r="R12" i="228"/>
  <c r="R9" i="228"/>
  <c r="R11" i="228"/>
  <c r="J13" i="228"/>
  <c r="BD13" i="228" s="1"/>
  <c r="BJ13" i="228" s="1"/>
  <c r="J14" i="228"/>
  <c r="J10" i="228"/>
  <c r="J12" i="228"/>
  <c r="J9" i="228"/>
  <c r="J11" i="228"/>
  <c r="BD11" i="228" s="1"/>
  <c r="BJ11" i="228" s="1"/>
  <c r="BC19" i="225"/>
  <c r="BC18" i="225"/>
  <c r="BC17" i="225"/>
  <c r="BC16" i="225"/>
  <c r="BC11" i="225"/>
  <c r="BC13" i="225"/>
  <c r="BC14" i="225"/>
  <c r="BC15" i="225"/>
  <c r="BC12" i="225"/>
  <c r="BC10" i="225"/>
  <c r="BC9" i="225"/>
  <c r="Z19" i="225"/>
  <c r="Z18" i="225"/>
  <c r="Z17" i="225"/>
  <c r="Z16" i="225"/>
  <c r="Z11" i="225"/>
  <c r="Z13" i="225"/>
  <c r="Z14" i="225"/>
  <c r="Z15" i="225"/>
  <c r="Z12" i="225"/>
  <c r="Z10" i="225"/>
  <c r="Z9" i="225"/>
  <c r="R19" i="225"/>
  <c r="R18" i="225"/>
  <c r="R17" i="225"/>
  <c r="R16" i="225"/>
  <c r="R11" i="225"/>
  <c r="R13" i="225"/>
  <c r="R14" i="225"/>
  <c r="R15" i="225"/>
  <c r="R12" i="225"/>
  <c r="R10" i="225"/>
  <c r="R9" i="225"/>
  <c r="J19" i="225"/>
  <c r="BD19" i="225" s="1"/>
  <c r="BJ19" i="225" s="1"/>
  <c r="J18" i="225"/>
  <c r="J17" i="225"/>
  <c r="J16" i="225"/>
  <c r="BD16" i="225" s="1"/>
  <c r="BJ16" i="225" s="1"/>
  <c r="J11" i="225"/>
  <c r="BD11" i="225" s="1"/>
  <c r="BJ11" i="225" s="1"/>
  <c r="J13" i="225"/>
  <c r="BD13" i="225" s="1"/>
  <c r="BJ13" i="225" s="1"/>
  <c r="J14" i="225"/>
  <c r="J15" i="225"/>
  <c r="J12" i="225"/>
  <c r="BD12" i="225" s="1"/>
  <c r="BJ12" i="225" s="1"/>
  <c r="J10" i="225"/>
  <c r="J9" i="225"/>
  <c r="BC10" i="224"/>
  <c r="BC9" i="224"/>
  <c r="Z10" i="224"/>
  <c r="Z9" i="224"/>
  <c r="R10" i="224"/>
  <c r="R9" i="224"/>
  <c r="J10" i="224"/>
  <c r="BD10" i="224" s="1"/>
  <c r="BJ10" i="224" s="1"/>
  <c r="J9" i="224"/>
  <c r="BC10" i="232"/>
  <c r="BC9" i="232"/>
  <c r="Z10" i="232"/>
  <c r="Z9" i="232"/>
  <c r="R10" i="232"/>
  <c r="R9" i="232"/>
  <c r="J10" i="232"/>
  <c r="J9" i="232"/>
  <c r="BC15" i="221"/>
  <c r="BC13" i="221"/>
  <c r="BC16" i="221"/>
  <c r="BC14" i="221"/>
  <c r="BC12" i="221"/>
  <c r="BC10" i="221"/>
  <c r="BC11" i="221"/>
  <c r="BC9" i="221"/>
  <c r="Z15" i="221"/>
  <c r="Z13" i="221"/>
  <c r="Z16" i="221"/>
  <c r="Z14" i="221"/>
  <c r="Z12" i="221"/>
  <c r="Z10" i="221"/>
  <c r="Z11" i="221"/>
  <c r="Z9" i="221"/>
  <c r="R15" i="221"/>
  <c r="R13" i="221"/>
  <c r="R16" i="221"/>
  <c r="R14" i="221"/>
  <c r="R12" i="221"/>
  <c r="R10" i="221"/>
  <c r="R11" i="221"/>
  <c r="R9" i="221"/>
  <c r="J15" i="221"/>
  <c r="BD15" i="221" s="1"/>
  <c r="BJ15" i="221" s="1"/>
  <c r="J13" i="221"/>
  <c r="BD13" i="221" s="1"/>
  <c r="BJ13" i="221" s="1"/>
  <c r="J16" i="221"/>
  <c r="BD16" i="221" s="1"/>
  <c r="BJ16" i="221" s="1"/>
  <c r="J14" i="221"/>
  <c r="BD14" i="221" s="1"/>
  <c r="BJ14" i="221" s="1"/>
  <c r="J12" i="221"/>
  <c r="BD12" i="221" s="1"/>
  <c r="BJ12" i="221" s="1"/>
  <c r="J10" i="221"/>
  <c r="BD10" i="221" s="1"/>
  <c r="BJ10" i="221" s="1"/>
  <c r="J11" i="221"/>
  <c r="BD11" i="221" s="1"/>
  <c r="BJ11" i="221" s="1"/>
  <c r="J9" i="221"/>
  <c r="BD9" i="221" s="1"/>
  <c r="BJ9" i="221" s="1"/>
  <c r="BC10" i="219"/>
  <c r="BC9" i="219"/>
  <c r="Z10" i="219"/>
  <c r="Z9" i="219"/>
  <c r="R10" i="219"/>
  <c r="R9" i="219"/>
  <c r="J10" i="219"/>
  <c r="J9" i="219"/>
  <c r="BD9" i="220"/>
  <c r="BJ9" i="220" s="1"/>
  <c r="BC9" i="220"/>
  <c r="Z9" i="220"/>
  <c r="R9" i="220"/>
  <c r="J9" i="220"/>
  <c r="BC9" i="234"/>
  <c r="Z9" i="234"/>
  <c r="R9" i="234"/>
  <c r="J9" i="234"/>
  <c r="BD9" i="234" s="1"/>
  <c r="BJ9" i="234" s="1"/>
  <c r="BC10" i="231"/>
  <c r="BC9" i="231"/>
  <c r="Z10" i="231"/>
  <c r="Z9" i="231"/>
  <c r="R10" i="231"/>
  <c r="R9" i="231"/>
  <c r="J10" i="231"/>
  <c r="J9" i="231"/>
  <c r="BC9" i="229"/>
  <c r="Z9" i="229"/>
  <c r="R9" i="229"/>
  <c r="J9" i="229"/>
  <c r="BD9" i="229" s="1"/>
  <c r="BJ9" i="229" s="1"/>
  <c r="BC10" i="230"/>
  <c r="BC9" i="230"/>
  <c r="Z10" i="230"/>
  <c r="Z9" i="230"/>
  <c r="R10" i="230"/>
  <c r="R9" i="230"/>
  <c r="J10" i="230"/>
  <c r="J9" i="230"/>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9" i="225" l="1"/>
  <c r="BJ9" i="225" s="1"/>
  <c r="BD17" i="225"/>
  <c r="BJ17" i="225" s="1"/>
  <c r="BD9" i="228"/>
  <c r="BJ9" i="228" s="1"/>
  <c r="BD2" i="237"/>
  <c r="BJ2" i="237" s="1"/>
  <c r="BD2" i="238"/>
  <c r="BJ2" i="238" s="1"/>
  <c r="BD10" i="225"/>
  <c r="BJ10" i="225" s="1"/>
  <c r="BD18" i="225"/>
  <c r="BJ18" i="225" s="1"/>
  <c r="BD9" i="219"/>
  <c r="BJ9" i="219" s="1"/>
  <c r="BD10" i="219"/>
  <c r="BJ10" i="219" s="1"/>
  <c r="BD15" i="225"/>
  <c r="BJ15" i="225" s="1"/>
  <c r="BD14" i="228"/>
  <c r="BJ14" i="228" s="1"/>
  <c r="BD14" i="225"/>
  <c r="BJ14" i="225" s="1"/>
  <c r="BD10" i="228"/>
  <c r="BJ10" i="228" s="1"/>
  <c r="BD12" i="228"/>
  <c r="BJ12" i="228" s="1"/>
  <c r="BD9" i="224"/>
  <c r="BJ9" i="224" s="1"/>
  <c r="BD10" i="232"/>
  <c r="BJ10" i="232" s="1"/>
  <c r="BD9" i="232"/>
  <c r="BJ9" i="232" s="1"/>
  <c r="BD10" i="231"/>
  <c r="BJ10" i="231" s="1"/>
  <c r="BD9" i="231"/>
  <c r="BJ9" i="231" s="1"/>
  <c r="BI9" i="229"/>
  <c r="BD10" i="230"/>
  <c r="BJ10" i="230" s="1"/>
  <c r="BD9" i="230"/>
  <c r="BJ9" i="230" s="1"/>
  <c r="BF2" i="237"/>
  <c r="BI2" i="237" s="1"/>
  <c r="BF2" i="238"/>
  <c r="BI2" i="238" s="1"/>
  <c r="AU7" i="236"/>
  <c r="AM7" i="236"/>
  <c r="AE7" i="236"/>
  <c r="W7" i="236"/>
  <c r="O7" i="236"/>
  <c r="G7" i="236"/>
  <c r="AU6" i="236"/>
  <c r="AM6" i="236"/>
  <c r="AE6" i="236"/>
  <c r="W6" i="236"/>
  <c r="O6" i="236"/>
  <c r="G6" i="236"/>
  <c r="O5" i="236"/>
  <c r="O4" i="236"/>
  <c r="BL3" i="236"/>
  <c r="C3" i="236"/>
  <c r="BF2" i="236"/>
  <c r="BE2" i="236"/>
  <c r="BC2" i="236"/>
  <c r="AX2" i="236"/>
  <c r="AP2" i="236"/>
  <c r="AH2" i="236"/>
  <c r="Z2" i="236"/>
  <c r="R2" i="236"/>
  <c r="J2" i="236"/>
  <c r="BD2" i="236" s="1"/>
  <c r="BJ2" i="236" s="1"/>
  <c r="D2" i="236"/>
  <c r="AU7" i="235"/>
  <c r="AM7" i="235"/>
  <c r="AE7" i="235"/>
  <c r="W7" i="235"/>
  <c r="O7" i="235"/>
  <c r="G7" i="235"/>
  <c r="AU6" i="235"/>
  <c r="AM6" i="235"/>
  <c r="AE6" i="235"/>
  <c r="W6" i="235"/>
  <c r="O6" i="235"/>
  <c r="G6" i="235"/>
  <c r="O5" i="235"/>
  <c r="O4" i="235"/>
  <c r="BF2" i="235" s="1"/>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E9"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9" i="227" s="1"/>
  <c r="BI9"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E2" i="223"/>
  <c r="BC2" i="223"/>
  <c r="AX2" i="223"/>
  <c r="AP2" i="223"/>
  <c r="AH2" i="223"/>
  <c r="Z2" i="223"/>
  <c r="R2" i="223"/>
  <c r="J2" i="223"/>
  <c r="D2" i="223"/>
  <c r="BD2" i="223" l="1"/>
  <c r="BJ2" i="223" s="1"/>
  <c r="BF2" i="233"/>
  <c r="BD2" i="233"/>
  <c r="BJ2" i="233" s="1"/>
  <c r="BE2" i="235"/>
  <c r="BE10" i="224"/>
  <c r="BI10" i="224" s="1"/>
  <c r="BE9" i="224"/>
  <c r="BI9" i="224" s="1"/>
  <c r="BE18" i="225"/>
  <c r="BI18" i="225" s="1"/>
  <c r="BE10" i="225"/>
  <c r="BI10" i="225" s="1"/>
  <c r="BE17" i="225"/>
  <c r="BI17" i="225" s="1"/>
  <c r="BE9" i="225"/>
  <c r="BI9" i="225" s="1"/>
  <c r="BE16" i="225"/>
  <c r="BI16" i="225" s="1"/>
  <c r="BE11" i="225"/>
  <c r="BI11" i="225" s="1"/>
  <c r="BE13" i="225"/>
  <c r="BI13" i="225" s="1"/>
  <c r="BE14" i="225"/>
  <c r="BI14" i="225" s="1"/>
  <c r="BE15" i="225"/>
  <c r="BI15" i="225" s="1"/>
  <c r="BE19" i="225"/>
  <c r="BI19" i="225" s="1"/>
  <c r="BE12" i="225"/>
  <c r="BI12" i="225" s="1"/>
  <c r="BE9" i="226"/>
  <c r="BI9" i="226" s="1"/>
  <c r="BE10" i="226"/>
  <c r="BI10" i="226" s="1"/>
  <c r="BE13" i="228"/>
  <c r="BI13" i="228" s="1"/>
  <c r="BE14" i="228"/>
  <c r="BI14" i="228" s="1"/>
  <c r="BE10" i="228"/>
  <c r="BI10" i="228" s="1"/>
  <c r="BE12" i="228"/>
  <c r="BI12" i="228" s="1"/>
  <c r="BE9" i="228"/>
  <c r="BI9" i="228" s="1"/>
  <c r="BE11" i="228"/>
  <c r="BI11" i="228" s="1"/>
  <c r="BE2" i="230"/>
  <c r="BE10" i="230"/>
  <c r="BI10" i="230" s="1"/>
  <c r="BE9" i="230"/>
  <c r="BI9" i="230" s="1"/>
  <c r="BE10" i="232"/>
  <c r="BI10" i="232" s="1"/>
  <c r="BE9" i="232"/>
  <c r="BI9" i="232" s="1"/>
  <c r="BD2" i="235"/>
  <c r="BJ2" i="235" s="1"/>
  <c r="BF2" i="234"/>
  <c r="BE9" i="234"/>
  <c r="BI9" i="234" s="1"/>
  <c r="BE9" i="231"/>
  <c r="BI9" i="231" s="1"/>
  <c r="BE10" i="231"/>
  <c r="BI10" i="231" s="1"/>
  <c r="BF2" i="228"/>
  <c r="BF2" i="225"/>
  <c r="BE2" i="224"/>
  <c r="BE2" i="227"/>
  <c r="BF2" i="226"/>
  <c r="BF2" i="231"/>
  <c r="BE2" i="232"/>
  <c r="BF2" i="229"/>
  <c r="BE2" i="229"/>
  <c r="BD2" i="229"/>
  <c r="BJ2" i="229" s="1"/>
  <c r="BE2" i="234"/>
  <c r="BD2" i="234"/>
  <c r="BJ2" i="234" s="1"/>
  <c r="BD2" i="232"/>
  <c r="BJ2" i="232" s="1"/>
  <c r="BF2" i="232"/>
  <c r="BE2" i="231"/>
  <c r="BD2" i="231"/>
  <c r="BJ2" i="231" s="1"/>
  <c r="BD2" i="230"/>
  <c r="BJ2" i="230" s="1"/>
  <c r="BE2" i="228"/>
  <c r="BD2" i="228"/>
  <c r="BJ2" i="228" s="1"/>
  <c r="BF2" i="227"/>
  <c r="BD2" i="227"/>
  <c r="BJ2" i="227" s="1"/>
  <c r="BE2" i="226"/>
  <c r="BD2" i="226"/>
  <c r="BJ2" i="226" s="1"/>
  <c r="BD2" i="225"/>
  <c r="BJ2" i="225" s="1"/>
  <c r="BE2" i="225"/>
  <c r="BD2" i="224"/>
  <c r="BJ2" i="224" s="1"/>
  <c r="BF2" i="224"/>
  <c r="BF2" i="230"/>
  <c r="BI2" i="230" s="1"/>
  <c r="BI2" i="236"/>
  <c r="BI2" i="233"/>
  <c r="BI2" i="223"/>
  <c r="BI2" i="235"/>
  <c r="AU7" i="222"/>
  <c r="AM7" i="222"/>
  <c r="AE7" i="222"/>
  <c r="W7" i="222"/>
  <c r="O7" i="222"/>
  <c r="G7" i="222"/>
  <c r="AU6" i="222"/>
  <c r="AM6" i="222"/>
  <c r="AE6" i="222"/>
  <c r="W6" i="222"/>
  <c r="O6" i="222"/>
  <c r="G6" i="222"/>
  <c r="O5" i="222"/>
  <c r="O4" i="222"/>
  <c r="BE9" i="222" s="1"/>
  <c r="BI9" i="222" s="1"/>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E9" i="220" s="1"/>
  <c r="BI9" i="220" s="1"/>
  <c r="BL3" i="220"/>
  <c r="C3" i="220"/>
  <c r="BC2" i="220"/>
  <c r="AX2" i="220"/>
  <c r="AP2" i="220"/>
  <c r="AH2" i="220"/>
  <c r="Z2" i="220"/>
  <c r="R2" i="220"/>
  <c r="J2" i="220"/>
  <c r="D2" i="220"/>
  <c r="AU7" i="219"/>
  <c r="AM7" i="219"/>
  <c r="AE7" i="219"/>
  <c r="W7" i="219"/>
  <c r="O7" i="219"/>
  <c r="G7" i="219"/>
  <c r="AU6" i="219"/>
  <c r="AM6" i="219"/>
  <c r="AE6" i="219"/>
  <c r="W6" i="219"/>
  <c r="O6" i="219"/>
  <c r="G6" i="219"/>
  <c r="O5" i="219"/>
  <c r="O4" i="219"/>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L3" i="218"/>
  <c r="C3" i="218"/>
  <c r="BF2" i="218"/>
  <c r="BE2"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F2" i="217"/>
  <c r="BC2" i="217"/>
  <c r="AX2" i="217"/>
  <c r="AP2" i="217"/>
  <c r="AH2" i="217"/>
  <c r="Z2" i="217"/>
  <c r="R2" i="217"/>
  <c r="J2" i="217"/>
  <c r="D2" i="217"/>
  <c r="BD2" i="217" l="1"/>
  <c r="BJ2" i="217" s="1"/>
  <c r="BD2" i="218"/>
  <c r="BJ2" i="218" s="1"/>
  <c r="BE10" i="219"/>
  <c r="BI10" i="219" s="1"/>
  <c r="BE9" i="219"/>
  <c r="BI9" i="219" s="1"/>
  <c r="BE11" i="221"/>
  <c r="BI11" i="221" s="1"/>
  <c r="BE9" i="221"/>
  <c r="BI9" i="221" s="1"/>
  <c r="BE15" i="221"/>
  <c r="BI15" i="221" s="1"/>
  <c r="BE13" i="221"/>
  <c r="BI13" i="221" s="1"/>
  <c r="BE16" i="221"/>
  <c r="BI16" i="221" s="1"/>
  <c r="BE14" i="221"/>
  <c r="BI14" i="221" s="1"/>
  <c r="BE12" i="221"/>
  <c r="BI12" i="221" s="1"/>
  <c r="BE10" i="221"/>
  <c r="BI10" i="221" s="1"/>
  <c r="BI2" i="225"/>
  <c r="BI2" i="224"/>
  <c r="BI2" i="234"/>
  <c r="BF2" i="221"/>
  <c r="BF2" i="219"/>
  <c r="BI2" i="228"/>
  <c r="BE2" i="222"/>
  <c r="BE2" i="220"/>
  <c r="BI2" i="227"/>
  <c r="BI2" i="226"/>
  <c r="BI2" i="231"/>
  <c r="BI2" i="232"/>
  <c r="BI2" i="229"/>
  <c r="BF2" i="220"/>
  <c r="BD2" i="222"/>
  <c r="BJ2" i="222" s="1"/>
  <c r="BE2" i="221"/>
  <c r="BD2" i="221"/>
  <c r="BJ2" i="221" s="1"/>
  <c r="BD2" i="220"/>
  <c r="BJ2" i="220" s="1"/>
  <c r="BE2" i="219"/>
  <c r="BD2" i="219"/>
  <c r="BJ2" i="219" s="1"/>
  <c r="BI2" i="217"/>
  <c r="BI2" i="218"/>
  <c r="BF2" i="222"/>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D2" i="201" l="1"/>
  <c r="BJ2" i="201" s="1"/>
  <c r="BI2" i="219"/>
  <c r="BI2" i="221"/>
  <c r="BI2" i="220"/>
  <c r="BI2" i="222"/>
  <c r="BF2" i="201"/>
  <c r="BI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ste selectie pony's" type="6" refreshedVersion="3" background="1">
    <textPr prompt="0" sourceFile="C:\Users\Eigenaar\Documents\Kring\Selecties\Kring selectie outdoor 2025\pony\1ste selectie pony's.txt" decimal="," thousands=".">
      <textFields count="9">
        <textField/>
        <textField/>
        <textField/>
        <textField/>
        <textField/>
        <textField/>
        <textField/>
        <textField/>
        <textField/>
      </textFields>
    </textPr>
  </connection>
  <connection id="2" xr16:uid="{00000000-0015-0000-FFFF-FFFF01000000}" name="1steSel_Voorthuizen po dres_11-12nov2016" type="6" refreshedVersion="3" background="1">
    <textPr prompt="0" sourceFile="C:\Users\Eigenaar\Documents\Mijn Concours 3.5 bestanden\DOCUMENTEN\Kring selectie indoor 2016-2017\1steSel_Voorthuizen po dres_11-12nov2016.txt" decimal="," thousands=".">
      <textFields count="9">
        <textField/>
        <textField/>
        <textField/>
        <textField/>
        <textField/>
        <textField/>
        <textField/>
        <textField/>
        <textField/>
      </textFields>
    </textPr>
  </connection>
  <connection id="3" xr16:uid="{00000000-0015-0000-FFFF-FFFF02000000}" name="2de selectie pony's" type="6" refreshedVersion="3" background="1">
    <textPr prompt="0" sourceFile="C:\Users\Eigenaar\Documents\Kring\Selecties\Kring selectie outdoor 2025\pony\2de selectie pony's.txt" decimal="," thousands=".">
      <textFields count="9">
        <textField/>
        <textField/>
        <textField/>
        <textField/>
        <textField/>
        <textField/>
        <textField/>
        <textField/>
        <textField/>
      </textFields>
    </textPr>
  </connection>
  <connection id="4" xr16:uid="{00000000-0015-0000-FFFF-FFFF03000000}" name="2deSel_Ermelo po dres_10dec2016" type="6" refreshedVersion="3" background="1">
    <textPr prompt="0" sourceFile="C:\Users\Eigenaar\Documents\Mijn Concours 3.5 bestanden\DOCUMENTEN\Kring selectie indoor 2016-2017\2deSel_Ermelo po dres_10dec2016.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<sst xmlns="http://schemas.openxmlformats.org/spreadsheetml/2006/main" count="2625" uniqueCount="301">
  <si>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</si>
  <si>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</si>
  <si>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</si>
  <si>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</si>
  <si>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</si>
  <si>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</si>
  <si>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</si>
  <si>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</si>
  <si>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</si>
  <si>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</si>
  <si>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</si>
  <si>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</si>
  <si>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</si>
  <si>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</si>
  <si>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</si>
  <si>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</si>
  <si>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</si>
  <si>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</si>
  <si>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</si>
  <si>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</si>
  <si>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</si>
  <si>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</si>
  <si>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</si>
  <si>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</si>
  <si>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</si>
  <si>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</si>
  <si>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</si>
  <si>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</si>
  <si>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</si>
  <si>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</si>
  <si>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</si>
  <si>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</si>
  <si>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</si>
  <si>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</si>
  <si>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</si>
  <si>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</si>
  <si>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</si>
  <si>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</si>
  <si>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</si>
  <si>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</si>
  <si>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</si>
  <si>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</si>
  <si>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</si>
  <si>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</si>
  <si>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</si>
  <si>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</si>
  <si>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</si>
  <si>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</si>
  <si>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</si>
  <si>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</si>
  <si>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</si>
  <si>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</si>
  <si>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</si>
  <si>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</si>
  <si>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</si>
  <si>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</si>
  <si>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</si>
  <si>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</si>
  <si>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</si>
  <si>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</si>
  <si>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</si>
  <si>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</si>
  <si>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</si>
  <si>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</si>
  <si>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</si>
  <si>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</si>
  <si>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</si>
  <si>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</si>
  <si>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</si>
  <si>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</si>
  <si>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</si>
  <si>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</si>
  <si>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</si>
  <si>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</si>
  <si>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</si>
  <si>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</si>
  <si>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</si>
  <si>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</si>
  <si>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</si>
  <si>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</si>
  <si>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</si>
  <si>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</si>
  <si>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</si>
  <si>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</si>
  <si>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</si>
  <si>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</si>
  <si>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</si>
  <si>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</si>
  <si>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perc.</t>
  </si>
  <si>
    <t>klasse</t>
  </si>
  <si>
    <t>Selectie wedstrijd</t>
  </si>
  <si>
    <t>Plaatsingspunten niet gefinisht</t>
  </si>
  <si>
    <t>Blanko is volgens plaatsing</t>
  </si>
  <si>
    <t>Plaatsingspunten te weinig starts</t>
  </si>
  <si>
    <t>Volgorde ex-aequo regeling:</t>
  </si>
  <si>
    <t>Ring</t>
  </si>
  <si>
    <t xml:space="preserve"> </t>
  </si>
  <si>
    <t>Afv. Regio</t>
  </si>
  <si>
    <t>Afvaardiging Regiokampioenschappen</t>
  </si>
  <si>
    <t>Aanmelden, Afmelden, Blanko is iedereen</t>
  </si>
  <si>
    <t>Minimum aantal starts</t>
  </si>
  <si>
    <t xml:space="preserve">Blanko is niet van toepassing </t>
  </si>
  <si>
    <t>Blanko of minimum is blanko niet corrigeren</t>
  </si>
  <si>
    <t>kl.</t>
  </si>
  <si>
    <t>LEES ONDERSTAANDE INFO EERST!!</t>
  </si>
  <si>
    <t xml:space="preserve">Heb je vragen over de inschrijving, mail dan naar: </t>
  </si>
  <si>
    <t>A / B</t>
  </si>
  <si>
    <t>C</t>
  </si>
  <si>
    <t>D / E</t>
  </si>
  <si>
    <t>Klasse L1-L2 cat. AB samenvoegen</t>
  </si>
  <si>
    <t>Tabbladen B, L1-L2, M1-M2, Z1-Z2 nodig</t>
  </si>
  <si>
    <t>Klasse Z1-Z2 cat. CDE samenvoegen</t>
  </si>
  <si>
    <t>C / D / E</t>
  </si>
  <si>
    <t>Klasse BB verbergen</t>
  </si>
  <si>
    <t>Nee</t>
  </si>
  <si>
    <t>BB</t>
  </si>
  <si>
    <t>Kring West-Veluwe</t>
  </si>
  <si>
    <t xml:space="preserve">Import gegevens </t>
  </si>
  <si>
    <t xml:space="preserve">Wedstrijd nummer: </t>
  </si>
  <si>
    <t>Lunteren</t>
  </si>
  <si>
    <t>Putten/Lilliputters</t>
  </si>
  <si>
    <t>Putten/Lozeman</t>
  </si>
  <si>
    <t>16/17 mei</t>
  </si>
  <si>
    <t>23/24 mei</t>
  </si>
  <si>
    <t>6/7 juni</t>
  </si>
  <si>
    <t>mariannekoers@gmail.com</t>
  </si>
  <si>
    <t>Voor meer informatie kijk op de website van de kring en de regio Gelderland!</t>
  </si>
  <si>
    <t>974665SO</t>
  </si>
  <si>
    <t>Silver Toy</t>
  </si>
  <si>
    <t>Voorwaarts, PC. (Essen)</t>
  </si>
  <si>
    <t>971467BB</t>
  </si>
  <si>
    <t>Bleeker Gemelli</t>
  </si>
  <si>
    <t>Barneveld e.o., PC. RSV. (Barneveld)</t>
  </si>
  <si>
    <t>969929OV</t>
  </si>
  <si>
    <t>Odin</t>
  </si>
  <si>
    <t>Toekomst, PC. De (Nijkerk)</t>
  </si>
  <si>
    <t>1003162HD</t>
  </si>
  <si>
    <t>Heidehof's Armanda</t>
  </si>
  <si>
    <t>993243CF</t>
  </si>
  <si>
    <t>Calway Cheslea</t>
  </si>
  <si>
    <t>1005083MB</t>
  </si>
  <si>
    <t>Mister Coen</t>
  </si>
  <si>
    <t>Lilliputters (HVP.), PC. De PPC. De (Putten)</t>
  </si>
  <si>
    <t>1009866SV</t>
  </si>
  <si>
    <t>Sulaatik's Plumberry Marmelade</t>
  </si>
  <si>
    <t>Willaerruiters, PC. (Scherpenzeel)</t>
  </si>
  <si>
    <t>1006848DB</t>
  </si>
  <si>
    <t>Damiro â€œF</t>
  </si>
  <si>
    <t>Garderreentjes, PC. De (Garderen)</t>
  </si>
  <si>
    <t>1012225OK</t>
  </si>
  <si>
    <t>Ozzy</t>
  </si>
  <si>
    <t>987805KB</t>
  </si>
  <si>
    <t>Katie</t>
  </si>
  <si>
    <t>Lunaruiters, PC. De (Lunteren)</t>
  </si>
  <si>
    <t>1011947YL</t>
  </si>
  <si>
    <t>Young Winsome's Franky Boy</t>
  </si>
  <si>
    <t>1014086AB</t>
  </si>
  <si>
    <t>Amber</t>
  </si>
  <si>
    <t>968641ML</t>
  </si>
  <si>
    <t>Moos</t>
  </si>
  <si>
    <t>978605SS</t>
  </si>
  <si>
    <t>stefanies Steady and Straight Forward</t>
  </si>
  <si>
    <t>985126HL</t>
  </si>
  <si>
    <t>Hope Quail</t>
  </si>
  <si>
    <t>964790TK</t>
  </si>
  <si>
    <t>Tony Chocolonely</t>
  </si>
  <si>
    <t>988433VB</t>
  </si>
  <si>
    <t>Vlagberg's Blairmore</t>
  </si>
  <si>
    <t>Nieuwe Heuvel, PC. De (Lunteren)</t>
  </si>
  <si>
    <t>1011470CW</t>
  </si>
  <si>
    <t>Caspar</t>
  </si>
  <si>
    <t>Veluws Ros, PC. Het (Ermelo)</t>
  </si>
  <si>
    <t>1004119BK</t>
  </si>
  <si>
    <t>Bravour de l'Eguille</t>
  </si>
  <si>
    <t>Zeewolder Ruiters, PC. De (Zeewolde)</t>
  </si>
  <si>
    <t>1001278RS</t>
  </si>
  <si>
    <t>Roosdoncken's Mauro</t>
  </si>
  <si>
    <t>973253AB</t>
  </si>
  <si>
    <t>Antigo</t>
  </si>
  <si>
    <t>1018321JH</t>
  </si>
  <si>
    <t>Jazzly F"""</t>
  </si>
  <si>
    <t>1028820TB</t>
  </si>
  <si>
    <t>Totilas</t>
  </si>
  <si>
    <t>978162RL</t>
  </si>
  <si>
    <t>Roosendaal's Summertime</t>
  </si>
  <si>
    <t>Roosendaal, PC. (Bennekom)</t>
  </si>
  <si>
    <t>924459PD</t>
  </si>
  <si>
    <t>Pol's Roxanne</t>
  </si>
  <si>
    <t>925573SM</t>
  </si>
  <si>
    <t>Silvester</t>
  </si>
  <si>
    <t>1008111SK</t>
  </si>
  <si>
    <t>Simply Special</t>
  </si>
  <si>
    <t>1018789BM</t>
  </si>
  <si>
    <t>Billy</t>
  </si>
  <si>
    <t>1019385TK</t>
  </si>
  <si>
    <t>1023627DM</t>
  </si>
  <si>
    <t>Dijkhof's Diablo</t>
  </si>
  <si>
    <t>1030906PB</t>
  </si>
  <si>
    <t>Pippin's Primrose A.T.</t>
  </si>
  <si>
    <t>1024466NN</t>
  </si>
  <si>
    <t>Nikky</t>
  </si>
  <si>
    <t>1015084ND</t>
  </si>
  <si>
    <t>No No Noblesse</t>
  </si>
  <si>
    <t>1007009SD</t>
  </si>
  <si>
    <t>Spitfire Rose</t>
  </si>
  <si>
    <t>992271BZ</t>
  </si>
  <si>
    <t>Brouwershaven's Nairobi</t>
  </si>
  <si>
    <t>Zeewolde PC., RSC. (Zeewolde)</t>
  </si>
  <si>
    <t>Emilie van Omme</t>
  </si>
  <si>
    <t>L1-B</t>
  </si>
  <si>
    <t>Fleur Beumer</t>
  </si>
  <si>
    <t>L1-C</t>
  </si>
  <si>
    <t>Mirthe van de Veen</t>
  </si>
  <si>
    <t>Joyce van Duinen</t>
  </si>
  <si>
    <t>L1-D</t>
  </si>
  <si>
    <t>Richelle Fieret</t>
  </si>
  <si>
    <t>Bryony Bouw</t>
  </si>
  <si>
    <t>L1-E</t>
  </si>
  <si>
    <t>Pippa Veldhuizen</t>
  </si>
  <si>
    <t>Elles Bosman</t>
  </si>
  <si>
    <t>Demi Kraay</t>
  </si>
  <si>
    <t>Yfke Boers</t>
  </si>
  <si>
    <t>Ann Lozeman</t>
  </si>
  <si>
    <t>Fréderique Burgerhart</t>
  </si>
  <si>
    <t>Noah van Leeuwen</t>
  </si>
  <si>
    <t>Isabelle Steur</t>
  </si>
  <si>
    <t>L2-C</t>
  </si>
  <si>
    <t>Fay Lindeman</t>
  </si>
  <si>
    <t>L2-B</t>
  </si>
  <si>
    <t>Isa Kramer</t>
  </si>
  <si>
    <t>Veerle van de Bunt</t>
  </si>
  <si>
    <t>L2-D</t>
  </si>
  <si>
    <t>Noor Wijnberg</t>
  </si>
  <si>
    <t>L2-E</t>
  </si>
  <si>
    <t>Elin Knijp</t>
  </si>
  <si>
    <t>Willemijn Sevinga</t>
  </si>
  <si>
    <t>Alyshia Bijkerk</t>
  </si>
  <si>
    <t>Daphne Van Hasselaar</t>
  </si>
  <si>
    <t>M1-D</t>
  </si>
  <si>
    <t>Iris van de Lagemaat</t>
  </si>
  <si>
    <t>M2-D</t>
  </si>
  <si>
    <t>Lemonie Donselaar</t>
  </si>
  <si>
    <t>Yara Meddens</t>
  </si>
  <si>
    <t>Louisa Kleijer</t>
  </si>
  <si>
    <t>B -C</t>
  </si>
  <si>
    <t>Rosa Martina</t>
  </si>
  <si>
    <t>B -B</t>
  </si>
  <si>
    <t>Dana Kramer</t>
  </si>
  <si>
    <t>Lisa Mazier</t>
  </si>
  <si>
    <t>B -D</t>
  </si>
  <si>
    <t>Mirthe Bos</t>
  </si>
  <si>
    <t>Iris Neijmeijer</t>
  </si>
  <si>
    <t>Femke Dam</t>
  </si>
  <si>
    <t>Fenne van Dijk</t>
  </si>
  <si>
    <t>Mira van Zanten</t>
  </si>
  <si>
    <t>Z1-D</t>
  </si>
  <si>
    <t>Reserveruiters die niet ingezet worden, krijgen hun inschrijfgeld</t>
  </si>
  <si>
    <t>automatisch weer retour geboekt!</t>
  </si>
  <si>
    <t>Ruiters zijn zelf verantwoordelijk voor hun inschrijving.</t>
  </si>
  <si>
    <t>Graag zo spoedig mogelijk na de laatste selectie doorgeven of je gaat starten of niet!! Dit geldt voor de geselecteerde even als de reserves!!  Daarna zelf opgeven voor het kampioenschap via MIJN KNHS voor de sluitingdatum!</t>
  </si>
  <si>
    <t>1025415BP</t>
  </si>
  <si>
    <t>Brummerhoeve's Noa</t>
  </si>
  <si>
    <t>1033862OH</t>
  </si>
  <si>
    <t>one of a million</t>
  </si>
  <si>
    <t>963446JH</t>
  </si>
  <si>
    <t>Joy</t>
  </si>
  <si>
    <t>Summer Solane Petersen</t>
  </si>
  <si>
    <t>Lieke den Hartog</t>
  </si>
  <si>
    <t>Outdoorkampioenschappen 2025</t>
  </si>
  <si>
    <t>Aalten 4 juli</t>
  </si>
  <si>
    <t>Z pony's</t>
  </si>
  <si>
    <t>Aalten 5 juli</t>
  </si>
  <si>
    <t>Overige klasses pony's (indeling ochtend/middag volgt)</t>
  </si>
  <si>
    <t>Vrije inschrijving voor:</t>
  </si>
  <si>
    <t>Pony’s dressuur | Klasse Z1/DE, Z2/DE en Z1-Z2/C</t>
  </si>
  <si>
    <t>Maud van der Horst</t>
  </si>
  <si>
    <t>1027497OH</t>
  </si>
  <si>
    <t>Oyen's Bamiro</t>
  </si>
  <si>
    <t>B-E</t>
  </si>
  <si>
    <t>Lilliputters, PC. De PPC De</t>
  </si>
  <si>
    <t>ja</t>
  </si>
  <si>
    <t>Klasse: B Cat.: A / B</t>
  </si>
  <si>
    <t>Afvaardiging: 2</t>
  </si>
  <si>
    <t>Klasse: B Cat.: C</t>
  </si>
  <si>
    <t>Afvaardiging: 1</t>
  </si>
  <si>
    <t>Klasse: B Cat.: D / E</t>
  </si>
  <si>
    <t>Afvaardiging: 3</t>
  </si>
  <si>
    <t>D</t>
  </si>
  <si>
    <t>1e Res.</t>
  </si>
  <si>
    <t>2e Res.</t>
  </si>
  <si>
    <t>Klasse: L1 Cat.: A / B</t>
  </si>
  <si>
    <t>Klasse: L1 Cat.: C</t>
  </si>
  <si>
    <t>Klasse: L1 Cat.: D / E</t>
  </si>
  <si>
    <t>Afvaardiging: 5</t>
  </si>
  <si>
    <t>E</t>
  </si>
  <si>
    <t>Klasse: L2 Cat.: A / B</t>
  </si>
  <si>
    <t>Klasse: L2 Cat.: C</t>
  </si>
  <si>
    <t>Klasse: L2 Cat.: D / E</t>
  </si>
  <si>
    <t>Afvaardiging: 4</t>
  </si>
  <si>
    <t>Klasse: M1 Cat.: D / E</t>
  </si>
  <si>
    <t>Klasse: M2 Cat.: D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</si>
</sst>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b/>
      <sz val="20"/>
      <color indexed="10"/>
      <name val="Arial"/>
      <family val="2"/>
    </font>
    <font>
      <u/>
      <sz val="10"/>
      <color theme="10"/>
      <name val="Arial"/>
      <family val="2"/>
    </font>
    <font>
      <u/>
      <sz val="18"/>
      <color theme="10"/>
      <name val="Arial"/>
      <family val="2"/>
    </font>
    <font>
      <b/>
      <sz val="22"/>
      <color rgb="FFFF0000"/>
      <name val="Arial"/>
      <family val="2"/>
    </font>
    <font>
      <sz val="16"/>
      <name val="Arial"/>
      <family val="2"/>
    </font>
    <font>
      <sz val="16"/>
      <color rgb="FFFF0000"/>
      <name val="Arial"/>
      <family val="2"/>
    </font>
    <font>
      <u/>
      <sz val="16"/>
      <color rgb="FFFF0000"/>
      <name val="Arial"/>
      <family val="2"/>
    </font>
    <font>
      <b/>
      <sz val="16"/>
      <name val="Arial"/>
      <family val="2"/>
    </font>
    <font>
      <sz val="16"/>
      <color rgb="FF15356E"/>
      <name val="Raleway"/>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alignment vertical="top"/>
      <protection locked="0"/>
    </xf>
  </cellStyleXfs>
  <cellXfs count="164">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1" fillId="0" borderId="1" xfId="0" applyFont="1" applyBorder="1" applyProtection="1">
      <protection locked="0"/>
    </xf>
    <xf numFmtId="49" fontId="1" fillId="0" borderId="1" xfId="0" applyNumberFormat="1" applyFont="1" applyBorder="1" applyAlignment="1" applyProtection="1">
      <alignment horizontal="left"/>
      <protection locked="0"/>
    </xf>
    <xf numFmtId="0" fontId="1" fillId="2" borderId="7" xfId="0" applyFont="1" applyFill="1" applyBorder="1"/>
    <xf numFmtId="0" fontId="0" fillId="2" borderId="9" xfId="0" applyFill="1" applyBorder="1"/>
    <xf numFmtId="0" fontId="0" fillId="2" borderId="8" xfId="0" applyFill="1" applyBorder="1"/>
    <xf numFmtId="0" fontId="1" fillId="0" borderId="0" xfId="0" applyFont="1" applyProtection="1">
      <protection locked="0"/>
    </xf>
    <xf numFmtId="0" fontId="9" fillId="0" borderId="0" xfId="1" applyFont="1" applyAlignment="1">
      <alignment vertical="top" wrapText="1"/>
    </xf>
    <xf numFmtId="0" fontId="11" fillId="0" borderId="0" xfId="2" applyFont="1" applyAlignment="1" applyProtection="1"/>
    <xf numFmtId="0" fontId="12" fillId="0" borderId="0" xfId="0" applyFont="1"/>
    <xf numFmtId="0" fontId="13" fillId="0" borderId="0" xfId="0" applyFont="1"/>
    <xf numFmtId="0" fontId="3" fillId="0" borderId="0" xfId="0" applyFont="1"/>
    <xf numFmtId="0" fontId="14" fillId="0" borderId="0" xfId="0" applyFont="1"/>
    <xf numFmtId="0" fontId="15" fillId="0" borderId="0" xfId="2" applyFont="1" applyAlignment="1" applyProtection="1"/>
    <xf numFmtId="0" fontId="16" fillId="0" borderId="0" xfId="0" applyFont="1"/>
    <xf numFmtId="0" fontId="17" fillId="0" borderId="0" xfId="0" applyFont="1"/>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cellXfs>
  <cellStyles count="3">
    <cellStyle name="Hyperlink" xfId="2" builtinId="8"/>
    <cellStyle name="Standaard" xfId="0" builtinId="0"/>
    <cellStyle name="Standaard 2" xfId="1" xr:uid="{00000000-0005-0000-0000-000002000000}"/>
  </cellStyles>
  <dxfs count="2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CheckBox" fmlaLink="$G$2" lockText="1"/>
</file>

<file path=xl/ctrlProps/ctrlProp624.xml><?xml version="1.0" encoding="utf-8"?>
<formControlPr xmlns="http://schemas.microsoft.com/office/spreadsheetml/2009/9/main" objectType="CheckBox" fmlaLink="$H$2"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C1540CD3-6260-4EB6-13F0-11ED508A4B0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949AFC29-9FB2-0E41-74D0-68C2A2D9A2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911C8F4B-7ED7-A57B-BEB8-1A365B4352D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8B348BD2-903F-2D45-D669-16103717C31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38713449-28A9-36A8-69F5-4AB76DD82F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6BF42283-90CD-CEA8-F7CB-CEA2DFF5CE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58C54ADF-4AC1-4ACF-1057-E679656602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C1F98103-BC7A-F063-0B3E-EE2FCDA513D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13F02AFC-1726-B87C-AC72-40B32808D20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1C2D840-E2C5-60A8-2635-34160BCE21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50CDF7A7-0413-4D10-C84E-89AF22D62D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484D992D-D142-2BEF-1C05-8A0874D15EA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EFB30A03-FE8D-1773-E75C-85F48F5029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775EA07-1AE0-C293-81A4-7976F1CD82D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D6F3DDE-0197-5F0D-EB20-30AF291DE2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78FCCA73-423D-31DC-7EE6-23D5A2377A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B2082FC1-E162-5058-AA9F-664FA32ACD5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D7408DA8-0E71-9CFE-16C7-E54DC400C2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FBD988DF-E6EA-90FC-9D1F-660BA41894D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EFCC6BB5-DEE8-CDF2-458C-A5ADE03BE3A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3157706A-8AE5-9635-D4E0-BE3F0DDEAFE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5101FACB-6A91-54DB-9B29-4D30C569836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130299F5-EDD9-88C1-39C6-10F1F81B77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FF0FCC70-1D5F-7A96-5218-60D7D2C025E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1AB0D068-7CCF-6F5C-2BCD-BB30EF5EE9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107060DE-E3EA-E723-16BB-9B6C62998BC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CC8EAB60-9364-BF9D-B215-E03E5518A3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57A4CDEA-EC0B-95DB-9446-340A3F416F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D6808C18-E98F-D5BD-125A-C3EFBD5042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C07CBE87-32A9-8155-CD5A-20D3E33499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991FFE16-2BBC-6751-830E-A0540EF312D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EADC1EFB-96D0-DF9C-9366-229EF61EFA0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8DFC19B0-D663-E164-505B-05AE287A64C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9420F1E4-FE65-EB14-9768-B6DEDFC93E6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86F410B8-97C4-7837-298A-C759F7F329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78166D7C-5775-B952-22E1-1BF26F6C71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62DF8EFD-B983-7033-A647-8E98E4961A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A54DB687-96AF-01C9-079E-429C23EE55B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C7701FC2-C877-D33E-F21C-576ED64C6F9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B71E6362-4E21-BCAA-1CB0-FE7D39124C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519DB9EE-A8CC-8527-8BD6-F4DD86D8CA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6F304266-FADC-3FB1-0DAD-9DDF72B259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7239649D-4DA0-1D78-2E54-046940E03CF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91789C74-A35A-0934-2643-B558C3FD0A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15EC75A0-9553-E3AC-EEB1-CE556C5771F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D7B583B2-EEF0-298F-B638-623C85C5C69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27B328CB-A18B-6C43-D17E-AB64B6AD8E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11B4B21D-F1FE-E36F-4A0A-F0F40B61BC9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4341FC8E-BA16-8B5B-1C1A-2F1296E29B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5DAAEDEA-A9FE-6403-7A81-ED8AD5B276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50932114-0C26-67F1-1530-0F582B45E8F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E27FD0CE-0A28-2FFC-88B3-95ADE6FCAE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CBB4AF4-E049-086E-45E9-C2C5CA980B9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34DEB7B3-2BF7-4C20-B805-11672CCD3F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A34FC68E-C27B-6A87-CAE4-A99AA052981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79A8C778-1EE1-9E76-4FF1-14E9CB6747A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F460FFE9-A091-5B02-9C55-23630E8CF16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9103894B-A984-1565-6633-A967CEC5458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7B20C071-FF41-49BB-BE4D-D0A00114358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A075D50D-9BE2-6382-2B25-10FA1E77F24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7FFB3793-FE27-19B0-E830-B80EB164B6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FF4B0D83-11CA-29B2-014C-56E8E28B1C2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C918E5F0-5225-723D-B021-2872C72D321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1D3B9E4F-CDE2-F683-9E07-DEA584429AF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7C8633A6-FC9B-AB62-8CB6-BDB74501158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3F301027-0C6C-B8BB-BE17-E145B2E940F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FE506F98-8D5A-2FD2-AA79-D6699B227B0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BB681F76-D98C-7FB1-72BC-105F9B069CE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B22184F5-4D03-14CA-2FC2-FC33C8F2C57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C4CE59D3-CA71-3FA9-1C79-43CA4E3FE81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3D9544C-26E8-45A1-9C76-4E2E16B7B3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EFB7891C-1F8E-751F-0DBE-98417441046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400D4110-1F63-7EC0-13EE-445CCA5A00A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3A9C4D07-D7EF-0D94-A717-F58508A023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45B976E-F90D-BD0D-CD0D-D058B7FA5E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18B09319-B17B-E45E-1779-80511D1ADD9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564F496E-D4B0-7A78-545D-117120E267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574A3142-3CB2-0E6F-F60C-AB2B7E583BE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827735CC-E3BC-7F0E-8BBE-7DAD605F331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AF0FC1C8-3E39-DBB0-0715-508EA38B46C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EA9B63B9-0A92-3769-3152-2D45878561F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22C21212-0469-B8A1-9BC8-CC647FFE34C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7008FB1B-A8E7-5EB5-F48A-717D704A7E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7CAD93CC-CEF7-EC02-4BEE-2F228443FBA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5730EE98-A6B5-433C-468F-FBB65906306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AC47B0E5-0BD1-051B-94F4-D9782CCC2A8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E379B9D8-453C-DCEC-A436-B5C9BACCAFC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3EBD30CB-C87B-7EED-B337-AF7A2AF1A75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B08F3ACA-CBEB-A3BE-3CF6-9B47B1EBE0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E6525B89-7338-A921-80FB-D150CEC3D71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E8019C5B-7DCF-4CBE-F606-82F3AB51FF0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1DA93158-34F7-394A-A445-D912327C57B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49163987-2EE8-6CDF-FDAC-A88893EA1F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555E7B01-8028-4A03-78FD-1768162DE99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A278876E-F22E-834D-410D-0E698702DB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C874AC12-AF04-1860-BCDF-93133C41F8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C2F62D41-D4AE-A764-1BE0-F08D69ABCE3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43517CBE-77B4-BD62-DDA2-5F4CDB60F9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B14E0E29-965E-94F5-880E-1DEECAAB27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7919A1A8-279A-5209-8C8F-12FB913E9C9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A3629187-8523-5A96-06CA-6DEFADC91FD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9B0FC036-3C1E-6B35-C1CC-2F10442BD1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C7EE057A-1CBC-6B06-8884-5DBF40FDFD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9F3A94DE-18B6-8E64-FC86-01C3827BA05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27E8827D-7EC5-D3B1-29F2-4E28527C5E1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E79656A0-05A6-22D0-BA08-A0842582D7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64D4E188-5876-0099-C142-FC242B8997D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6CD35354-ACD0-A2A4-0E45-96D36EC0B6F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974FB951-0931-125D-09AC-7039A0DC961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D5A31D30-AE04-9B1D-14F1-AA091063DE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F95FF6AD-BB2B-43D0-DF66-F43B6195A46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D8FBFE2D-1F6E-C082-A36F-A8BF0316C9B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D66F9242-38EB-1F3D-CB18-148F6695C7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3B33B400-F522-DC17-C156-9D7D4A00476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50895908-2B27-FE06-A898-E2337F4602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22C011D6-5EC2-15B1-FB9E-CFA80155F0A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8E0C62F-C659-F085-1FCC-79890C42E6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F1493188-A84A-3EBA-AB59-BEB237A4DFB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DA3C4BDF-52C8-EBBC-8D85-60B4F30BD54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B7B65403-77B1-6E05-0F1A-4136FE358F0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8A1F70F9-C705-2074-3EC3-D32FE395029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2E2224CC-BBE1-0388-A1FF-C3DE9D9BD9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FD4654AC-DBD4-3200-FD40-09D78177E1B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F783ED3C-DFC2-F9F2-1CB0-E4DED1EF2B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45734073-3353-EAA4-2D10-DF345E97957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F7C308B7-28FC-B217-5E7F-5F43796120B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BB913C93-E71B-54CD-FEC5-B67AD82A45F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12F43420-B7B2-BC10-A168-3C5A6FB7EB8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B7FF9A4C-F22F-C2D7-0833-AA438855202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6CA590F6-A7DE-C946-2B73-AE4710886D1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9A4BF73F-8DDF-065C-62FB-A3BBB9693C6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B6558F80-56B3-39C1-40F3-0C8E0CB18C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249EF507-6D8E-F232-858F-A18ABFCFB3B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F4D3539F-D747-9932-A931-3856C6A9402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9AF97614-A05D-792B-3CAF-DF9F045DF15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31FD87F1-3E5C-936E-C701-F92F02ED8D1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E331DF73-9417-1A72-A541-7031C9622E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F190CB56-9655-0201-175B-290EFB31F6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A1E0B4A5-F018-1138-C20F-1E389B4438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4F895E12-65B0-D0F4-FBA7-63EB47D3693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CBFA069B-F1EE-92CF-F858-8BF401FE0E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3F701017-EC8C-9735-B30C-69A35BCD25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467514-AB87-39CB-BADA-FE325642CA9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8DC6103D-1C4C-74B8-7EE7-CADE48BF35B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2E2D61BA-531A-54D0-F7A1-500DBBD28EC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7728E978-8606-801B-91EC-8C91B625669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8098938-287C-F8E1-F27B-5EB8010C09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E314E7B6-6D1F-BF2A-2061-70571EEFA19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E78A393F-C18C-E7C6-3192-D9B04FECBA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E4B77CF7-9172-2D1B-105F-F3E882D570E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5FC63FA8-2CF6-E87B-9538-2D1679DF0CF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ED5EE0B0-875A-1A1B-FE17-E481259F19C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E4BAF661-70A9-C122-2CCC-3085F91E74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8B734935-5F84-340D-0B9F-DFC42063D00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C507E40A-61D8-E8A7-B1B8-EE0B7A2C7E4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6BA11DDF-B9BE-0B95-759A-3DF87DE8AEF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88BB0C05-AFA6-32BC-A2EB-305E87B820A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DEFEFA5C-5FC1-2380-126D-4432B6E9BF7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AA3F65D7-FCA7-7A3B-A5CE-4FBA6B6A043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BDC34872-E841-465D-DD3B-9D6A11B15A8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59438AC0-6486-FC7C-7D4B-6950AC95ABD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845A6536-DE41-6E9E-4E15-082B20324BC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49093BAD-E915-08CD-29E5-A3D2BF5B830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DE6532EC-A5FE-822A-7A48-8D2895649BA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54BAF17C-C70D-22A2-881E-D81901B90B6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E25C4364-844C-877D-3D3C-46C940AD36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39A66420-4139-0C5C-015D-8B98D1AC25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DE1E756D-69E9-906C-895D-15BC87CC443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41B785E4-9D91-A105-45DE-B7782D9B694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AE5045DC-CB38-8E58-8DB1-0C280A7D44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AEF9887A-ED94-9033-2343-A898F6D096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E0D8DDAA-F3EA-1136-2439-253AB2703CF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B0B5CD96-7F3E-99F2-9A28-30AF6EB147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261C23DF-18EB-6673-DD62-3B0EE04C934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1AADCFC1-ACA9-79B6-C6A2-CFAF4334B50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7E44079D-7FDD-EBF7-F326-3D49F4BDBEF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1D117CFF-0DC3-DC82-8EDF-0D9807353D0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C0AD2D0-3405-1625-97A3-3F64D24CFAD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120B1511-75C2-0BBC-4343-8F05A445DBA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5E8754CD-55D1-35BE-6F26-523D204460B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6AE2608D-A010-598B-D1B4-75AEE38DF90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B14C14F1-5A0A-102E-0D89-3111007242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C87DE43E-3C8B-B810-6A3D-A6AB447BDFC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AC42D832-936D-B6BA-2FCC-4C0B6B0DEB5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C2891A4D-2EA7-D59B-E36C-30D5F3165EB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AFCCFD2F-CBD3-3241-01E3-6F5543E6E9B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141CC00-7DBB-30F5-3714-28B05EB4705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FC758E0C-A642-9DCF-321A-A5B81BB5D5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CE210116-F232-E35F-2882-D7961FC917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20BE3219-756F-593F-FD90-1C4EF1342D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A71DACFE-578F-D41F-84AA-616AA448291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7B801DE0-3030-7E56-6B1E-D6A8B031219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B3B3D18A-63BD-6453-4362-332306321C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81EFD4CB-BB10-D32C-45B4-1CE62264ECD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BE74108D-9BEF-A1D4-1870-61C64302AF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AC8874AB-A63E-415B-9324-4203CDB5E77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F45555A6-4AB2-D95B-6726-F638F22E4D2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CD8AB4F6-2399-3FB9-CB8B-501A04D1286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2D08064E-A736-8C2F-CBD5-E28E8641538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B291D956-7BAA-2EF1-C9E1-6AE195DD2C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BE98AFCE-663F-DE16-65E1-25AB04A7EEC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B5BECB3D-C729-8B98-2CCD-7651204D95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12ADF33D-43A5-972B-2B10-A01861095F7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7FB8F2DD-D313-9D58-EC42-54B25234B3D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8344AEF3-C45B-E1EF-29C7-7723DD51A1A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B360FFC2-AFDD-55A1-C129-1477480E7C4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F1502315-3551-CA9A-ADF2-B4FA8A37633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E9F85D77-B50E-7778-6869-B33BFFDB572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FCF00253-AE96-34F3-9AB0-F3F44AD5AAA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8406138A-843A-8ACE-5137-B3E5F7887D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7C040742-7579-7492-BFBB-099B236BECE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FE9D5C28-0078-2DA3-A576-71088B55BEA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6CDB7F08-70FD-D24C-1E35-8C3A19D5A03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59C044A1-76DD-2200-2844-2C7AC1E7883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7358CFE8-20C7-BA7F-15D7-1F9A527C63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888B62BC-C38A-949C-A507-B78578303C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CD5CDD5C-4797-0C4F-0594-B495004A0D4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B6B00CB2-1699-9338-1BE8-BB2A51BE5A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4DCD4362-C01D-A8AC-8B2F-DB7530275DB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AA237207-2BEA-4EA8-FE0E-34221D7A285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5EEB17E0-A17C-7B12-20BD-214D18073B8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FA162E26-D101-2423-4A29-3C0126C733A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6CBF8F7B-CECD-57D7-06E8-4889EFDAF90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30BB8F65-22A8-FF43-B714-24F0BF608A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12873865-2829-5097-895B-631052C57C5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B9068418-B50D-7425-1C78-3FA8897C20E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512DD85D-588C-867B-4A80-ADCF29EA368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43009528-402C-985F-C2B5-8E65D6CBA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144AFB45-7F9B-02D0-6536-CD743C7BD6D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1AE1E59C-384D-9ABF-87D3-A55F35DFC5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AB46B6EC-74A6-7192-2E61-B072A883AB2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F54C4262-675D-9C20-9FB9-4D04FEC16E9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30084675-DC4B-ABA3-AED2-E7BAAD164F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8A979550-C7DB-C852-71F6-72EBC750308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E3EDEF99-3FA2-93AC-6318-C51C5403B4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141E1BD0-1C8E-B49F-69D2-2D552B8E6E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285B7125-DE80-E440-CE25-6B85AA38C4C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2A2ED789-1ED5-4537-2AEA-F1B64638026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7DA91403-E1D2-1114-370A-B54E518E46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EF18657-BE81-142C-125E-5A1879ECEED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DFF89F4C-BFFE-82AB-BB47-8958897ED59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BA1F1B9-0386-E5AB-61F9-E99C3F23F1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343C706A-354C-D659-2EE4-0A90CD804C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7CCA0CBC-1A0D-2E0D-F4F2-F99271557F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7659C69E-E2DE-6ED2-7B3B-BE6F30801B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3ED49B4B-36E8-2011-9227-3AB1EA12D4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9173737D-4057-6BC0-9F8D-F460E2FE2B8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CA930DAE-CD3B-D388-7930-B5BC01C70DF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1D30EBA9-CF39-D5A8-254C-FBD28DE65E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E1E5511B-5C21-3F45-DA05-20E49BED95A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FF7A71AC-7EAC-F3EE-0780-1A298A88CC4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F5B60F96-4019-BD83-B77E-3D3DCEACA5D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9978FA1D-C694-54C1-53F8-E7411EF0C5C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F76BAA69-16DD-BDF3-4538-678D719306F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E78ACD2F-381F-0726-3611-FE027D71B2F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915405B6-CD51-34B3-9656-983DE0BBF0C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2BA03BE9-93EB-A766-98A4-DA6BBEA9802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22FE55E-0EB5-8430-39A6-B0B17683792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CFB8E760-9CC2-0B07-1CA7-D4BE3F6F4FC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EAB774EC-60E6-DEA3-D814-ADC72B29BEC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F767F428-FC12-E0E8-9DED-032E9A484C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1F8B4302-DDD3-85B2-A1CC-A3F5DE2B62A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A298B15D-61BE-F8AF-2C29-60B63400D9D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E732A0FA-BF32-B85A-BCB6-5C46F3F94B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162F9475-F5D3-C4EB-262C-C22CD5D9BB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79F130C1-08AE-784B-CB17-211DAED03EE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D2B56131-82A3-9AC9-537C-6BFE8B6275C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679D28BD-C56B-91BB-0E0A-9326601142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A960386C-D664-B489-248C-50DCA6EA483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96BE7270-1942-24D3-8EAA-D13D3331A9F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E5AC69D2-CC34-8626-C401-091166C5AE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56CA4EA1-867D-D0BD-DD50-0535302AF6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3582637A-0FDD-5DD1-AB28-27311B42FDA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F4DC0FC7-4C18-78D9-233B-F960BA5A829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5D8E6A6B-A010-ECE5-D504-F39224BDDAD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4C295FCC-3FF3-DA19-AB6F-8BCF827B67E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99743D4A-BF46-CC49-2648-47EBE340E5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BD8ED29F-D392-BCDF-4B7A-C0E7EAE333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F94E0791-609D-C0E8-FD62-DF3DD854FFF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A0E5B02B-0C20-7482-3BEA-40CBEFA97A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CD99F9A9-FC5B-EA1B-A092-88EB652496D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3C0AC051-2793-6523-4B46-D0A5351C526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AA6BEEA-724E-DED8-5A6C-A15269889F4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DBFA8448-EEEE-FF48-4556-5A48CDFF79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B8708E55-2361-F481-EBDE-89A9872B513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7F512C07-6AA8-EEFF-3D2E-97D3BE43F2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EE3140A6-9816-234A-4850-CDE622F65B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2ADA14BA-251A-0BD4-8BDB-3094347E67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860B976C-FB3E-466A-B184-BFE35431A4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85B6AEFA-EF44-A66C-051E-95E9AE67419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5C90BBD7-8883-20DA-054D-6A0DAE98080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668CF7C4-769C-22D1-52EB-CAEBE1E438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EA57594B-B021-E806-67C8-2C0CF4B1C44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28FD3F9C-A077-DE69-37FF-9A883B9C341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F22F8AD7-1074-B8E1-5360-30E9DFA5BC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ACD3C617-946A-FB72-F774-786D593F3F7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2AA0F197-1805-C1CA-1B1D-BE6FE1487C8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450A7AE-1EA3-2DEA-1E1A-7BA41C9AFB0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59B75430-6B83-E36E-933C-11D6C61414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7170A3BC-3F5C-1060-41DF-77D84F02099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ED1B339B-F5B4-F1FD-C1BB-6D042AFCAA4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77BB8314-4658-2123-5FD5-9B856AE261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C01775F1-D79D-F3AF-0612-3121A50882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4476C80E-D52D-6697-FBB8-C5F39172D7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A44B5738-B2E1-DA03-C1FF-A7DCC2B6C99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670DEB0F-959B-3488-2706-BE6A0E3F38D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846D286E-265F-8D91-20F6-C3FBFCDE05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70159F61-8BCB-78FB-1F4D-30874A63BA6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E3D54C5E-8B14-92E2-2CB4-D8ADB0C653F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FE4FCA7B-7E0D-C9A3-DA71-19B99376A3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A7B7D342-C613-80C2-8A09-778DE360843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9FE6ED21-A902-2BBB-D2D1-F80F86BDD4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C9B1302B-526D-E9DA-69F8-BE795F0A12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359D45CE-DF4D-5C1E-ECCD-ECBC05789F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7095602E-CA05-6596-E5B5-CCBF782E80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1FADF7BA-F21A-A022-F294-6F4F9906371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1452A94C-8766-6D7A-0314-61C9488BDF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E768EAE0-1ECB-0710-C852-C091C4DCDFA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25F57C63-5264-0823-87E2-5C3285E7B3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F5CE9AEF-27E5-F8AF-60E9-0E1EFAD0681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3FC8068E-310A-D07F-CF54-9A6F2C13F90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EBCB3506-0F11-EE07-A056-62B0362F9B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6DDC71C3-E3DD-9B2B-97AE-35CED979BA5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53FA02D3-6E6B-4B27-0AE1-7CD2492638F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57DF4B6F-C454-F95D-0D99-96A34632635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9887A08D-AD49-78D1-3277-1F409E8ED6C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44A32ADC-95D9-D2D4-F282-5AE9F7F80C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23FC9529-E722-3E84-EB1B-AC4CCAC3FCC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2885074D-C5FF-56ED-716D-EF6592FE61E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52CE3674-C264-45FB-BD1F-F36618BA27B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AD837B54-52B9-1BBC-1492-02FA7D2AE75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F5885D4A-EDFF-CA5B-847E-C0ADBDFD7F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401D1563-D5C1-41C4-A153-3AB34A27396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43CF4C9B-34A7-E370-38D1-55100F19AFE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40B19402-01D5-4508-45F4-F02F255D1AE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36FA3845-1C52-4455-ADC5-D5AFBFC96EF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5FF968A3-0B66-8B16-5B6E-4CD85021A6A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469B87D3-41D9-32F9-202B-DD7C1E894B0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A626053B-615E-C4C7-8B09-B1D1BC3C2D3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94695EAB-591B-6E20-AF89-BA45F50817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A773A36B-3D8D-29FB-50DA-357BA855DCE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51CF5C47-7D31-4EA5-12B9-68A6D7D3788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F2971CBA-02B2-80AB-609D-BF3C35AF366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44BD998-A688-B6C9-36F1-FB6D416F9AF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3D327720-1048-09B0-27B4-4690EE3511A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A49244EC-E188-49F5-B15D-8BCC4AF52A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27913C9-097D-6B7E-7EE6-C6446C225D5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430694BB-1433-B3A2-E6C6-DE3667BDC1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4887904D-3366-1BA2-02F9-D82843ED264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A67EC7F1-77FD-340C-8A72-94B5DE2F3DF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E07B4918-1015-277A-D36F-45B518599B1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9B32A608-5B4D-8680-14D9-03E5211EC0B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1EF20E2F-E473-1393-6F51-2A78C501FB2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50AEA0BB-08D4-3575-E6BD-042A4AB9D85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1D6CD0E-DF97-3B95-8044-F18040F33D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436433DD-7A76-3EBC-AF00-152D8A3B813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B5D327E5-1D58-223B-8E31-F6FA1212813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7E55CF98-0A93-EC38-D234-AA031CA262A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37E27119-0E34-7668-DFD1-D4CC2B6752C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24D39AD0-996F-96B1-A611-BF5B6B4908C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64035EC8-1389-EA88-850B-BD83406D25E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F527CD6F-8D46-3807-4243-A33430A7F06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92242245-63F9-DF76-75D7-F15EDFBE8F0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3BA89190-BAF5-CF86-9545-96EC6E797FC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99650E09-017F-0A21-CF48-28857B11F2F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22FB42C5-E4AA-D002-A593-98B90A1950D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D3512C1E-D519-13B0-C481-ABB4FBF7F0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FB3E3771-D2A3-2090-F3B9-1FF1CC3A76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4E1E57DD-D4A2-5848-E161-BC7BF115500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65B57F6E-4F57-874D-0735-B3B66CE244B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5ED2E944-2FEA-FD61-2A80-695EF233220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998FF4D-FBF3-BB98-09EC-3BC9AD0CFE1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5B00FDC5-060E-69D9-D256-4FB71B71C9A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A67F8F84-D79F-1F68-1F30-167752233E4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DB1CD675-6DB3-8A4C-1AED-7D1B1D69D86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C93957E1-1465-3372-4C0E-7CFCFCA64FB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1E237CE9-8E8A-A8CB-F545-5CDA880C8CB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CA81B4D3-99D3-7698-0A3B-DBBA3EEA969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519028C4-89CC-6A33-ED84-F307E65A73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34A1FD1A-88AC-0561-6416-71BBB43F564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FA7B6B40-0D98-5831-0BA2-54B7D4F6E64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6B7B7A5B-30A6-584E-88AC-07CD16E738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2DFEE2D8-BE3C-51F6-F721-634D765C2BC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4D4B8A10-8F4A-8010-8D53-D53A9C6EA7E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D07CF48F-A126-0107-16D6-C58745A5B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763B4027-D2FC-A781-DC70-808785FD98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2002488B-9A45-882C-7290-0B7AB686B1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D3EDBD28-AE2A-E45E-E6D6-EEEDA88B86F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67297D75-313E-985E-C36A-DDACAA0C473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CF615628-C15A-137A-3EBD-C996D21C6C0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ED720D32-7911-0556-AAF2-8AB2D4184EC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4D2295C0-6117-4E5A-6F62-3BA28F5FCC4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21DD9F31-4CD8-24DC-5241-F0EA6C1EC9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B6A89078-3982-A937-8808-17778B3DF28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D3E5F144-6475-B1EE-6383-495BDD2188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46E536CD-C1BF-4CEA-701A-6FA5F4E9FF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9D80EB81-3D62-0992-F24A-DDA9923BFB1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BF2F4EBA-8CA9-0369-5D9B-3C1B81ADCB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BF056958-C8ED-3F33-98F1-EE24B4F64CE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A43B19BF-0F11-7A60-6CD7-5132CDE6A76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BFBE6BE2-B30E-21D2-F506-0579354D17F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BE3BC18E-52B1-BB40-CD49-5EBFF2C69D7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6DC1DC3F-4E11-6F2C-57F3-9CECB2725D4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DA95C9D-3054-3C8F-9D2B-5B1223F703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F7B25D12-9007-0BB8-71D7-0799A87638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FBBAC428-FB8E-2E2F-1FE4-75AF54EA838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396D6673-EF5D-3D0C-BC7F-512384DC3A5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527237F3-6C7D-A632-AB4E-FB1FB1521BB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C3B24BE7-10CB-80A3-13F2-EBE74C862F0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EAD85BBD-FD78-4A32-6AAD-418422101C3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37C027C9-315E-BFD5-FF49-77314932A22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B6423136-8257-B027-CE38-B38A7AF3ECB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7B931E16-9C49-678A-2C96-6B3E36C0E7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170AF0E4-18CF-AEEF-DA46-2018174205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1687624C-5ECC-5096-7A31-D7B8ECC8316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6383BACA-DF94-C639-1C61-89330A61A3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9EC8218A-386F-8D5B-1A8C-04A7DD09C7E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1AC62E9D-0778-8AC4-F1E1-195E5849FAC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718A2A86-F0AF-0DF6-4A7E-7F941AEC51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9BEE058C-3CDB-FDDA-6CBA-4E5C30A31C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3E483288-7B72-292D-45B2-403AAAE908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4C969433-8181-E650-2482-B487A409DFE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44422870-5409-426F-7F65-D851A192E6D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77E09CA0-9E95-EB9F-9399-3BE7A9C6C2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CD8E9F7F-454C-99E0-B13F-E10A8BA0B3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B194BD7A-4576-11A5-BFB2-D70E8279E1E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C1254301-02E8-333E-0181-36DB77BB6ED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21B6AB2D-C936-112D-463B-30E15F14B6B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8695840F-FA7F-1BCF-291C-2240CA73BB1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7CCA3D4F-300E-EC8B-1683-052B591AEF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15EBEF7D-B367-2DDE-58B9-47942BEBA15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7DC535AA-B324-D712-7407-D5BDA0D693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9E1C98E8-8D0F-FBDE-7BA5-7242F07AA68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9C0C9B56-E513-8839-D402-D89F5B4DE9B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65FFC0BD-38E2-5FA5-36CA-8FF63A239EA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32D892F1-C153-081F-06D1-601DFB1EF3B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53FA28AF-E549-DC81-2C10-0B9CD79F0E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922C650E-CFF8-4B67-8158-6A08FF203DA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556DF7D3-EAD6-0E88-B6A5-2E49E42D89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27BCA46D-5816-9A78-010B-24E7E799AB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65538585-6521-A652-4C30-6776D27C629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C4420765-1B15-0D09-3062-5B80030CF97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D8F519A1-A064-BA1E-E5FB-F073C3D3B1F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A3C4E8A0-8814-3480-A079-55BFAB6936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6D337B87-3E49-908E-3B07-889C33D1264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49946213-B4F1-3592-AFB7-07B8EB7303D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68BFA378-A8DC-90AB-0634-171797E594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68ED1E09-44AF-EA58-BCEA-0E327BD1398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9EF49775-E0F3-C9C1-0971-EFECD7F71AC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9A69EA7A-9145-ABD4-6B70-5B8E4D4D90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9E5AFD85-EBA4-6CA6-3F6A-8832ED88D5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7A591D2A-C68A-A4D9-E003-47B3400812A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B49AF00B-BCB5-866C-28FC-71F72277BA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81D181E6-DA94-2EBC-BBD9-A6895CBDBD5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26BC407D-F1AD-4F5F-F677-14F038D62CC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2C2DF7EA-61D1-B742-C148-6A0E9204E7F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6DA97917-8893-5DFE-C295-80281AE469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5EAEA268-B68F-749B-15E6-5E0F006410A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F94A72A7-09ED-B548-C154-250138B9C57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330C83B6-994B-AE82-FAE2-70CB20857BF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8FCA9D74-0A51-3784-CD2A-CC4CDF54B2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614784BA-4541-6DD5-695C-68BB217973D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BCF64C77-C1EB-CF3D-0AAD-19A59C692F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741CD149-4EB9-AF4B-ED9A-8DC1BC30547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928BC86A-8637-C95B-000D-E2E2757C1C9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DDE05398-BFF8-87C9-4D20-F4542B426DC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5AA24581-A99F-0E54-7A4B-0C672C29BCA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D80B75D4-7581-BD4E-06B3-1E821ED09E9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C90E750C-07B2-B4FB-6D28-1752B5FBCE5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FD973623-8155-167F-A6D6-42B79E65E30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A847445-AD2C-3347-7F4A-5E56CBFC12A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5C7A971D-8846-74B3-2521-B42EF881C1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1D5203A8-4EEE-5F7E-486F-936205C967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27C8B9BB-C36D-DE46-958B-7C177442BC3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B9D8E3DC-5645-43EF-FD14-5042AC9FC4C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7193674A-D96C-18DD-D2F6-0DD5975F85F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B501019E-B0D6-E581-35E7-F56277ABC89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BA7365FC-8D59-9F2A-8214-72CC63D11A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FFAC6C05-22F5-EE42-4C3C-0443D329EB9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1CB61782-64D5-C503-B67F-6AAF66EF6DA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DC6FD182-D635-55DD-DC0E-0FD2B92EDC5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808BA802-6387-B21B-9B8F-7BE95D4E150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E58106C9-CF79-50DD-371E-BA66717A66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874656E9-9389-D517-3F1C-F5D4100A8D5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9E2DBBD9-658E-BB0F-5D5E-DCBEF1C8BBD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ABAB465B-08D3-8189-DAC8-F7844FC86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42B37DB8-3C9E-781F-D2EF-88E22FFC06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636BE6C1-2F01-25F8-6A52-7D04455D7A8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9A2B5972-09A7-F845-C7CF-FC94321E667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1B466557-51A8-FFA2-7050-E6CD62E4EC7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6C1BD34F-678A-2D3D-2A9A-CEE0349CE2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6982813D-2AFD-937F-0804-082EB1F10F5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D75EDBF0-6B3F-C532-0611-AEC642C0EF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18C97742-EB48-7F20-F081-DB77EB41429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EE273542-9CBB-4C17-DB73-A167CDF4F9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AEC02B28-85DB-876E-F096-8C3CDBF0E61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82F4C2EB-A961-6DE5-6E05-FEF74ED2335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D73218DA-1782-480E-F3B7-97D20A9894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235558D1-30BA-0A89-C4D0-1E066152CA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C6E1D72C-9A8C-88AE-AE21-57A7A71B16D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91BDF908-6A7A-B3AF-4A7F-8D76E10109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725CAE3F-E972-3560-4244-8F8EA9D524B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148FB3AE-EFD0-EBBB-B546-5AAB0DB1A57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D6E0E718-1F82-721C-B9F5-67B82FFAE06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4BED9568-0D70-24A5-1402-02E68AAA217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62E4B063-7DA2-1560-5AF2-F6760E61D43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A17487FC-BB59-C6D7-F02A-DC121687CF8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60C4F9F9-4792-AA88-15F3-C61AE46F0AA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A6448A03-30F7-E872-BFF9-FB5BD60A902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AE4F2A9-D91D-5213-2E51-BC31D8F3EB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AB8DF00C-7C29-3AB7-9E08-B4D81270E7D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1C5D488C-0299-D092-AF85-E7EE3C8A995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71361516-4846-F875-B4F0-FDABB21126B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D73281D0-BDA4-F7CD-A689-59A55918D2C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DF12E3F4-6E74-9885-A28D-9C224E4988A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56C72D5C-E651-F8F5-A589-EBA27CF29C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8672DBF2-B4EA-7209-AEF0-7A2882E7D6E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C58F80A9-282E-45FB-5CAC-105929A550D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BEE649C8-9353-58AD-E10C-1347756DB5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B7EBCA9-9F78-93F4-5E8E-6000EA499EA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FC19B269-88AF-6F24-0CFE-B893025E94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35050AE9-C101-F4B3-1B69-24E41B6AD97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31DB5296-C237-A29C-130F-1BE0F746E0D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D495F3CF-CC6C-4042-606E-4AFC40590D8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9887BD10-0523-C5CC-4CA3-484F026CDB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2C26B23-BCC0-FDE8-16C4-6FD56107651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EF992D27-307E-FB8C-19A2-8D4A3F2D7FA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F1CB5121-3C93-594A-E334-01879EC71E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FA2E5B5C-C48D-ED45-C25B-2E0742A31DB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E947AEBE-EB11-ED41-D481-91DA999F98E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5F6B020D-E220-783B-4BA4-476EDB3B9B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2A7AA0C1-8154-E963-28B4-808AE63861E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7DA81AB8-501A-068C-EAAC-E2C6AEAF9EA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EF87FBD7-D76C-DC02-3B31-FACB054B79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F9AB5AC3-B0E8-B4AC-18AA-38C6AD3584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4D10399E-7A2C-B715-437B-EDC9598CF3A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55710DD0-9E0F-8143-FEF8-2372545EFE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CCE5EB90-5AC5-12D0-EED6-E9F7577A7FB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92756457-BC65-36FF-0015-48F22A204A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7BDE14B0-42A1-1D58-BD80-1989147F684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7DD5BFF5-9BF1-D074-E78E-6F6F864F5D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A4203BDD-9EB7-771E-8E7B-1A140D9BB49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D4CA3B52-8C09-97E5-C2C7-44A477F640C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33B52E87-F310-2059-4590-257460726EC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6227B664-7138-2C19-7AEB-BCC3065AF8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7C5E1715-DDC7-2D41-7CF5-353B9DDE07F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AE95D06B-6EDD-E81D-A186-042C17A46C8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BD082988-517B-02AE-EC95-DC70F5189F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9E39F61F-EA2E-6984-70E1-EDD01D1B809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2312CE23-965A-0611-B6DE-5793AF5E7FA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5C9E0D5D-57F6-111F-BCA2-016DD773510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3F65FC80-0EB9-5D8E-16E4-58B9AC003E5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4F41A3A8-650A-31F5-9B10-FB6C7E26AC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F0B084FE-5B69-A477-46C5-E8D85F4CF59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EBF67F8C-DFE9-12FD-4BCB-3FEC2FD74B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C75E2F52-7AA0-A741-CA36-084C97BD2B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120E1269-66A5-4236-90BC-D279F764668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681D4E71-894D-7A1E-1F82-2D8E386733E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A101AEF4-77DC-23F2-C423-6CE39A6E637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677C9707-F8BB-CC9F-A216-E23617CDE1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6637F73F-8E7D-96A4-1452-62C2EBF05B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6907A463-8625-9C45-6E19-1F20CCC2AFF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8065322-5290-4643-D650-691E5FC66AF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F2A29597-27AC-FF53-D466-FAA6651CA63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B0036902-DB9F-163D-E20D-A0EA78C1DFD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1D123A18-6D43-2C8C-A3DF-CBFCCEA4FA4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2BEBBFA2-4FC5-1B2E-CCD2-17EB8B2899A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2B028E88-A325-6AB2-7958-2983AD788E0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46FE9806-E03A-E17B-E704-67E57517639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D66EAB3E-E537-01E2-A0DC-AC80E456AC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307AB7B8-B090-7F4B-A345-B5D508F74C1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C2161AFB-07F7-61E0-44B8-01F16C5DCAE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1F65C552-778D-298D-5A50-2BE96DA7E6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CFAFB3A6-EE41-0B22-18DE-B1D28B10B6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2E033B37-630C-9741-E45B-3E43CC85468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47838DDE-00D0-E4D7-2AF8-6C3D34AB7E0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CA5580C4-5BA9-B35A-9AFA-4437DBB28BF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7B85E466-84F8-9802-25B8-AF953597504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AEC12AD9-F5CD-DE48-2560-B3388BF7170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1159E0F9-4E88-2DEE-C5B1-490442E256B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E92145E2-2D11-123D-1814-8F47A0ACA4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A2B09D5E-686C-2FCB-B005-8CF2A4723CA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6A5F6D7B-900A-A796-8AD0-95501EDDEF8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13C427C8-85F2-6BF0-9115-F655AD7CC6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30A1F967-BFF5-6A87-D4C9-B096E3047E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D05A0DC8-0CB0-44A5-3D06-FD3B32AD665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5FE075A1-4131-9B29-F866-323E7FBB899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7E651E11-AFA1-DF52-586D-78EE49B9AAF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CE9E6946-BC8F-2D06-30F9-B05BA93D667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A2559CEE-12EA-7957-FC0C-F882A306A99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95FA477F-547A-ED65-5FB6-CB26BB534B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E9B00FE3-8931-E04E-B554-62F233B7825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5AD0BA31-4201-F2F2-E269-FE5306FC4F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523D4FA2-B1E4-3079-A713-421167C120D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30A46B42-AA4E-800F-6596-1AC8408B57D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FEEDE7B6-57B7-8D81-3FEB-DB2F426A3AB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54CF60E9-1CEB-AB26-3F76-5FEFE36504A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CD7A9B6C-110A-7EAA-1910-B9236395DB8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4D4058AE-9987-2DFE-8EAC-F099828EACF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7050049B-82B9-F241-73C8-F0828B900E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545E8A8A-E12E-6219-AE3A-3683DC7D56A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CEA4A21D-BBE0-737E-A659-68EB0FF73CD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D9C54B92-D42A-DE85-2BF6-3544339E446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3347770F-5614-5305-8D8B-E6887BA7BEE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1AFABE8E-3537-856A-99DB-3E015AA24B7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D2EFBA9F-433C-5D98-6646-03CA8B0C705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E891055A-6BEF-6D48-9EC5-EFB806A99E0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EB435BBD-46FF-C2FA-97F6-3ADEB051A0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7C74B52-D5FA-98EC-93FA-379157AFFB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B2DD46F4-0637-D4AE-9883-A2DF44E16C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CA616013-EF4A-BF2A-13EF-6D4A30FF103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A9AE87DE-B566-EAF6-C462-08F49E89E0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D9A1ACD7-9520-5AFC-1082-B69D6A9236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DDC7EAE9-27FC-9C9D-770C-194253EC75B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BEFA2BFD-6FEF-0B0D-5C38-4C89B99F4FF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6CD08594-0421-AE85-C200-CF3E8C3A68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802031D-DEE9-D467-895B-A0F3E506CD7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DEFCAC71-3EE1-EF1B-CE76-30CE07F660E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45B530D5-C372-E78F-FB2C-90F125504E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1D24FE94-7309-5D19-887F-FF0B858F0E5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9293E23A-788F-2BFA-2D14-1FCD40BA61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1417320</xdr:colOff>
          <xdr:row>2</xdr:row>
          <xdr:rowOff>251460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DE915F4-235A-157B-F13C-79CDAB4BCCD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xdr:row>
          <xdr:rowOff>7620</xdr:rowOff>
        </xdr:from>
        <xdr:to>
          <xdr:col>6</xdr:col>
          <xdr:colOff>678180</xdr:colOff>
          <xdr:row>2</xdr:row>
          <xdr:rowOff>251460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AF72ACBB-CF5A-166F-780B-FBE5CFE3297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xdr:row>
          <xdr:rowOff>7620</xdr:rowOff>
        </xdr:from>
        <xdr:to>
          <xdr:col>6</xdr:col>
          <xdr:colOff>1234440</xdr:colOff>
          <xdr:row>2</xdr:row>
          <xdr:rowOff>251460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6A2A02DE-8C97-8610-4739-89E14366C1E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xdr:colOff>
          <xdr:row>5</xdr:row>
          <xdr:rowOff>0</xdr:rowOff>
        </xdr:from>
        <xdr:to>
          <xdr:col>2</xdr:col>
          <xdr:colOff>891540</xdr:colOff>
          <xdr:row>6</xdr:row>
          <xdr:rowOff>99060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83641777-0C19-FAD3-2CE0-0806E493C6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20864495-E755-76FA-8BF9-32F304624F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647700</xdr:colOff>
          <xdr:row>5</xdr:row>
          <xdr:rowOff>15240</xdr:rowOff>
        </xdr:from>
        <xdr:to>
          <xdr:col>6</xdr:col>
          <xdr:colOff>167640</xdr:colOff>
          <xdr:row>6</xdr:row>
          <xdr:rowOff>114300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891D423B-8551-DCC9-8508-EBE1B7EBF96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xdr:row>
          <xdr:rowOff>7620</xdr:rowOff>
        </xdr:from>
        <xdr:to>
          <xdr:col>10</xdr:col>
          <xdr:colOff>68580</xdr:colOff>
          <xdr:row>6</xdr:row>
          <xdr:rowOff>106680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8F617C00-606D-245A-EF83-5C0E8B85B6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914400</xdr:colOff>
          <xdr:row>5</xdr:row>
          <xdr:rowOff>7620</xdr:rowOff>
        </xdr:from>
        <xdr:to>
          <xdr:col>3</xdr:col>
          <xdr:colOff>617220</xdr:colOff>
          <xdr:row>6</xdr:row>
          <xdr:rowOff>106680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249619DD-C0E1-9674-202C-BC960DA789B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13</xdr:row>
          <xdr:rowOff>30480</xdr:rowOff>
        </xdr:from>
        <xdr:to>
          <xdr:col>2</xdr:col>
          <xdr:colOff>2423160</xdr:colOff>
          <xdr:row>17</xdr:row>
          <xdr:rowOff>99060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DA7017BF-354D-D7C0-3993-0687C3BB7C3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xdr:colOff>
          <xdr:row>2</xdr:row>
          <xdr:rowOff>7620</xdr:rowOff>
        </xdr:from>
        <xdr:to>
          <xdr:col>7</xdr:col>
          <xdr:colOff>7620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73D039BD-9DD5-4F8A-57B6-7B65C9934C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unspeetseruiterclub.nl/" TargetMode="External"/><Relationship Id="rId1" Type="http://schemas.openxmlformats.org/officeDocument/2006/relationships/hyperlink" Target="https://www.nunspeetseruiterclub.n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18" Type="http://schemas.openxmlformats.org/officeDocument/2006/relationships/ctrlProp" Target="../ctrlProps/ctrlProp559.xml"/><Relationship Id="rId26" Type="http://schemas.openxmlformats.org/officeDocument/2006/relationships/ctrlProp" Target="../ctrlProps/ctrlProp567.xml"/><Relationship Id="rId3" Type="http://schemas.openxmlformats.org/officeDocument/2006/relationships/vmlDrawing" Target="../drawings/vmlDrawing22.vml"/><Relationship Id="rId21" Type="http://schemas.openxmlformats.org/officeDocument/2006/relationships/ctrlProp" Target="../ctrlProps/ctrlProp562.xml"/><Relationship Id="rId7" Type="http://schemas.openxmlformats.org/officeDocument/2006/relationships/ctrlProp" Target="../ctrlProps/ctrlProp548.xml"/><Relationship Id="rId12" Type="http://schemas.openxmlformats.org/officeDocument/2006/relationships/ctrlProp" Target="../ctrlProps/ctrlProp553.xml"/><Relationship Id="rId17" Type="http://schemas.openxmlformats.org/officeDocument/2006/relationships/ctrlProp" Target="../ctrlProps/ctrlProp558.xml"/><Relationship Id="rId25" Type="http://schemas.openxmlformats.org/officeDocument/2006/relationships/ctrlProp" Target="../ctrlProps/ctrlProp566.xml"/><Relationship Id="rId2" Type="http://schemas.openxmlformats.org/officeDocument/2006/relationships/drawing" Target="../drawings/drawing22.xml"/><Relationship Id="rId16" Type="http://schemas.openxmlformats.org/officeDocument/2006/relationships/ctrlProp" Target="../ctrlProps/ctrlProp557.xml"/><Relationship Id="rId20" Type="http://schemas.openxmlformats.org/officeDocument/2006/relationships/ctrlProp" Target="../ctrlProps/ctrlProp561.xml"/><Relationship Id="rId29" Type="http://schemas.openxmlformats.org/officeDocument/2006/relationships/ctrlProp" Target="../ctrlProps/ctrlProp570.xml"/><Relationship Id="rId1" Type="http://schemas.openxmlformats.org/officeDocument/2006/relationships/printerSettings" Target="../printerSettings/printerSettings22.bin"/><Relationship Id="rId6" Type="http://schemas.openxmlformats.org/officeDocument/2006/relationships/ctrlProp" Target="../ctrlProps/ctrlProp547.xml"/><Relationship Id="rId11" Type="http://schemas.openxmlformats.org/officeDocument/2006/relationships/ctrlProp" Target="../ctrlProps/ctrlProp552.xml"/><Relationship Id="rId24" Type="http://schemas.openxmlformats.org/officeDocument/2006/relationships/ctrlProp" Target="../ctrlProps/ctrlProp565.xml"/><Relationship Id="rId5" Type="http://schemas.openxmlformats.org/officeDocument/2006/relationships/ctrlProp" Target="../ctrlProps/ctrlProp546.xml"/><Relationship Id="rId15" Type="http://schemas.openxmlformats.org/officeDocument/2006/relationships/ctrlProp" Target="../ctrlProps/ctrlProp556.xml"/><Relationship Id="rId23" Type="http://schemas.openxmlformats.org/officeDocument/2006/relationships/ctrlProp" Target="../ctrlProps/ctrlProp564.xml"/><Relationship Id="rId28" Type="http://schemas.openxmlformats.org/officeDocument/2006/relationships/ctrlProp" Target="../ctrlProps/ctrlProp569.xml"/><Relationship Id="rId10" Type="http://schemas.openxmlformats.org/officeDocument/2006/relationships/ctrlProp" Target="../ctrlProps/ctrlProp551.xml"/><Relationship Id="rId19" Type="http://schemas.openxmlformats.org/officeDocument/2006/relationships/ctrlProp" Target="../ctrlProps/ctrlProp560.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 Id="rId22" Type="http://schemas.openxmlformats.org/officeDocument/2006/relationships/ctrlProp" Target="../ctrlProps/ctrlProp563.xml"/><Relationship Id="rId27" Type="http://schemas.openxmlformats.org/officeDocument/2006/relationships/ctrlProp" Target="../ctrlProps/ctrlProp56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3.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2" Type="http://schemas.openxmlformats.org/officeDocument/2006/relationships/drawing" Target="../drawings/drawing23.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23.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10" Type="http://schemas.openxmlformats.org/officeDocument/2006/relationships/ctrlProp" Target="../ctrlProps/ctrlProp577.xml"/><Relationship Id="rId19" Type="http://schemas.openxmlformats.org/officeDocument/2006/relationships/ctrlProp" Target="../ctrlProps/ctrlProp586.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1.xml"/><Relationship Id="rId13" Type="http://schemas.openxmlformats.org/officeDocument/2006/relationships/ctrlProp" Target="../ctrlProps/ctrlProp606.xml"/><Relationship Id="rId18" Type="http://schemas.openxmlformats.org/officeDocument/2006/relationships/ctrlProp" Target="../ctrlProps/ctrlProp611.xml"/><Relationship Id="rId26" Type="http://schemas.openxmlformats.org/officeDocument/2006/relationships/ctrlProp" Target="../ctrlProps/ctrlProp619.xml"/><Relationship Id="rId3" Type="http://schemas.openxmlformats.org/officeDocument/2006/relationships/vmlDrawing" Target="../drawings/vmlDrawing24.vml"/><Relationship Id="rId21" Type="http://schemas.openxmlformats.org/officeDocument/2006/relationships/ctrlProp" Target="../ctrlProps/ctrlProp614.xml"/><Relationship Id="rId7" Type="http://schemas.openxmlformats.org/officeDocument/2006/relationships/ctrlProp" Target="../ctrlProps/ctrlProp600.xml"/><Relationship Id="rId12" Type="http://schemas.openxmlformats.org/officeDocument/2006/relationships/ctrlProp" Target="../ctrlProps/ctrlProp605.xml"/><Relationship Id="rId17" Type="http://schemas.openxmlformats.org/officeDocument/2006/relationships/ctrlProp" Target="../ctrlProps/ctrlProp610.xml"/><Relationship Id="rId25" Type="http://schemas.openxmlformats.org/officeDocument/2006/relationships/ctrlProp" Target="../ctrlProps/ctrlProp618.xml"/><Relationship Id="rId2" Type="http://schemas.openxmlformats.org/officeDocument/2006/relationships/drawing" Target="../drawings/drawing24.xml"/><Relationship Id="rId16" Type="http://schemas.openxmlformats.org/officeDocument/2006/relationships/ctrlProp" Target="../ctrlProps/ctrlProp609.xml"/><Relationship Id="rId20" Type="http://schemas.openxmlformats.org/officeDocument/2006/relationships/ctrlProp" Target="../ctrlProps/ctrlProp613.xml"/><Relationship Id="rId1" Type="http://schemas.openxmlformats.org/officeDocument/2006/relationships/printerSettings" Target="../printerSettings/printerSettings24.bin"/><Relationship Id="rId6" Type="http://schemas.openxmlformats.org/officeDocument/2006/relationships/ctrlProp" Target="../ctrlProps/ctrlProp599.xml"/><Relationship Id="rId11" Type="http://schemas.openxmlformats.org/officeDocument/2006/relationships/ctrlProp" Target="../ctrlProps/ctrlProp604.xml"/><Relationship Id="rId24" Type="http://schemas.openxmlformats.org/officeDocument/2006/relationships/ctrlProp" Target="../ctrlProps/ctrlProp617.xml"/><Relationship Id="rId5" Type="http://schemas.openxmlformats.org/officeDocument/2006/relationships/ctrlProp" Target="../ctrlProps/ctrlProp598.xml"/><Relationship Id="rId15" Type="http://schemas.openxmlformats.org/officeDocument/2006/relationships/ctrlProp" Target="../ctrlProps/ctrlProp608.xml"/><Relationship Id="rId23" Type="http://schemas.openxmlformats.org/officeDocument/2006/relationships/ctrlProp" Target="../ctrlProps/ctrlProp616.xml"/><Relationship Id="rId28" Type="http://schemas.openxmlformats.org/officeDocument/2006/relationships/ctrlProp" Target="../ctrlProps/ctrlProp621.xml"/><Relationship Id="rId10" Type="http://schemas.openxmlformats.org/officeDocument/2006/relationships/ctrlProp" Target="../ctrlProps/ctrlProp603.xml"/><Relationship Id="rId19" Type="http://schemas.openxmlformats.org/officeDocument/2006/relationships/ctrlProp" Target="../ctrlProps/ctrlProp612.xml"/><Relationship Id="rId4" Type="http://schemas.openxmlformats.org/officeDocument/2006/relationships/ctrlProp" Target="../ctrlProps/ctrlProp597.xml"/><Relationship Id="rId9" Type="http://schemas.openxmlformats.org/officeDocument/2006/relationships/ctrlProp" Target="../ctrlProps/ctrlProp602.xml"/><Relationship Id="rId14" Type="http://schemas.openxmlformats.org/officeDocument/2006/relationships/ctrlProp" Target="../ctrlProps/ctrlProp607.xml"/><Relationship Id="rId22" Type="http://schemas.openxmlformats.org/officeDocument/2006/relationships/ctrlProp" Target="../ctrlProps/ctrlProp615.xml"/><Relationship Id="rId27" Type="http://schemas.openxmlformats.org/officeDocument/2006/relationships/ctrlProp" Target="../ctrlProps/ctrlProp6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29.xml"/><Relationship Id="rId3" Type="http://schemas.openxmlformats.org/officeDocument/2006/relationships/vmlDrawing" Target="../drawings/vmlDrawing26.vml"/><Relationship Id="rId7" Type="http://schemas.openxmlformats.org/officeDocument/2006/relationships/ctrlProp" Target="../ctrlProps/ctrlProp628.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17"/>
  <sheetViews>
    <sheetView workbookViewId="0">
      <selection activeCell="B10" sqref="B10"/>
    </sheetView>
  </sheetViews>
  <sheetFormatPr defaultRowHeight="13.2" x14ac:dyDescent="0.25"/>
  <cols>
    <col min="1" max="1" width="128.33203125" customWidth="1"/>
  </cols>
  <sheetData>
    <row r="1" spans="1:1" ht="28.2" x14ac:dyDescent="0.25">
      <c r="A1" s="78" t="s">
        <v>104</v>
      </c>
    </row>
    <row r="2" spans="1:1" ht="98.4" x14ac:dyDescent="0.25">
      <c r="A2" s="87" t="s">
        <v>259</v>
      </c>
    </row>
    <row r="3" spans="1:1" ht="28.2" x14ac:dyDescent="0.25">
      <c r="A3" s="79" t="s">
        <v>258</v>
      </c>
    </row>
    <row r="4" spans="1:1" ht="56.4" x14ac:dyDescent="0.25">
      <c r="A4" s="79" t="s">
        <v>256</v>
      </c>
    </row>
    <row r="5" spans="1:1" ht="28.2" x14ac:dyDescent="0.5">
      <c r="A5" s="89" t="s">
        <v>257</v>
      </c>
    </row>
    <row r="6" spans="1:1" ht="22.8" x14ac:dyDescent="0.4">
      <c r="A6" s="88" t="s">
        <v>105</v>
      </c>
    </row>
    <row r="7" spans="1:1" ht="28.5" customHeight="1" x14ac:dyDescent="0.35">
      <c r="A7" s="90" t="s">
        <v>125</v>
      </c>
    </row>
    <row r="8" spans="1:1" ht="28.5" customHeight="1" x14ac:dyDescent="0.55000000000000004">
      <c r="A8" s="95" t="s">
        <v>273</v>
      </c>
    </row>
    <row r="9" spans="1:1" ht="25.2" x14ac:dyDescent="0.55000000000000004">
      <c r="A9" s="95" t="s">
        <v>274</v>
      </c>
    </row>
    <row r="10" spans="1:1" ht="22.8" x14ac:dyDescent="0.4">
      <c r="A10" s="91" t="s">
        <v>268</v>
      </c>
    </row>
    <row r="11" spans="1:1" ht="20.399999999999999" x14ac:dyDescent="0.35">
      <c r="A11" s="92" t="s">
        <v>269</v>
      </c>
    </row>
    <row r="12" spans="1:1" ht="20.399999999999999" x14ac:dyDescent="0.35">
      <c r="A12" s="93" t="s">
        <v>270</v>
      </c>
    </row>
    <row r="13" spans="1:1" ht="21" customHeight="1" x14ac:dyDescent="0.25"/>
    <row r="14" spans="1:1" ht="20.399999999999999" x14ac:dyDescent="0.35">
      <c r="A14" s="92" t="s">
        <v>271</v>
      </c>
    </row>
    <row r="15" spans="1:1" ht="20.399999999999999" x14ac:dyDescent="0.35">
      <c r="A15" s="93" t="s">
        <v>272</v>
      </c>
    </row>
    <row r="17" spans="1:1" ht="21" x14ac:dyDescent="0.4">
      <c r="A17" s="94" t="s">
        <v>126</v>
      </c>
    </row>
  </sheetData>
  <hyperlinks>
    <hyperlink ref="A12" r:id="rId1" display="https://www.nunspeetseruiterclub.nl/" xr:uid="{00000000-0004-0000-0000-000000000000}"/>
    <hyperlink ref="A15" r:id="rId2" display="https://www.nunspeetseruiterclub.nl/"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115</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106</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115</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107</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115</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8"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F10" sqref="F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2</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27</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106</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192</v>
      </c>
      <c r="C9" s="1" t="s">
        <v>245</v>
      </c>
      <c r="D9" s="1" t="s">
        <v>193</v>
      </c>
      <c r="E9" s="1" t="s">
        <v>246</v>
      </c>
      <c r="F9" s="1" t="s">
        <v>153</v>
      </c>
      <c r="G9" s="59">
        <v>1</v>
      </c>
      <c r="H9" s="59">
        <v>183</v>
      </c>
      <c r="I9" s="59">
        <v>0</v>
      </c>
      <c r="J9" s="60">
        <f>H9+I9</f>
        <v>183</v>
      </c>
      <c r="K9" s="59">
        <v>6</v>
      </c>
      <c r="L9" s="59">
        <v>6</v>
      </c>
      <c r="M9" s="59">
        <v>1</v>
      </c>
      <c r="N9" s="61">
        <v>1</v>
      </c>
      <c r="O9" s="62">
        <v>2</v>
      </c>
      <c r="P9" s="62">
        <v>193.5</v>
      </c>
      <c r="Q9" s="62">
        <v>0</v>
      </c>
      <c r="R9" s="63">
        <f>P9+Q9</f>
        <v>193.5</v>
      </c>
      <c r="S9" s="62">
        <v>6.5</v>
      </c>
      <c r="T9" s="62">
        <v>7</v>
      </c>
      <c r="U9" s="62">
        <v>1</v>
      </c>
      <c r="V9" s="64">
        <v>1</v>
      </c>
      <c r="X9" s="65">
        <v>184.5</v>
      </c>
      <c r="Z9" s="66">
        <f>X9+Y9</f>
        <v>184.5</v>
      </c>
      <c r="AA9" s="65">
        <v>6</v>
      </c>
      <c r="AB9" s="65">
        <v>6</v>
      </c>
      <c r="AC9" s="65">
        <v>1</v>
      </c>
      <c r="AD9" s="67">
        <v>1</v>
      </c>
      <c r="BC9">
        <f>N9+V9+AD9+AL9+AT9+BB9</f>
        <v>3</v>
      </c>
      <c r="BD9">
        <f>J9+R9+Z9+AH9+AP9+AX9</f>
        <v>561</v>
      </c>
      <c r="BE9" s="31">
        <f>IF($O$4&gt;0,(LARGE(($N9,$V9,$AD9,$AL9,$AT9,$BB9),1)),"0")</f>
        <v>1</v>
      </c>
      <c r="BG9">
        <v>183</v>
      </c>
      <c r="BH9">
        <v>0</v>
      </c>
      <c r="BI9" s="31">
        <f>BC9-BE9-BF9</f>
        <v>2</v>
      </c>
      <c r="BJ9">
        <f>BD9-BG9-BH9</f>
        <v>378</v>
      </c>
      <c r="BK9" s="1">
        <v>1</v>
      </c>
      <c r="BM9" s="1" t="s">
        <v>280</v>
      </c>
      <c r="BN9" s="86"/>
    </row>
    <row r="10" spans="1:66" x14ac:dyDescent="0.25">
      <c r="A10" s="1">
        <v>2</v>
      </c>
      <c r="B10" s="1" t="s">
        <v>194</v>
      </c>
      <c r="C10" s="1" t="s">
        <v>247</v>
      </c>
      <c r="D10" s="1" t="s">
        <v>165</v>
      </c>
      <c r="E10" s="1" t="s">
        <v>246</v>
      </c>
      <c r="F10" s="1" t="s">
        <v>148</v>
      </c>
      <c r="G10" s="59">
        <v>1</v>
      </c>
      <c r="H10" s="59">
        <v>181</v>
      </c>
      <c r="I10" s="59">
        <v>0</v>
      </c>
      <c r="J10" s="60">
        <f>H10+I10</f>
        <v>181</v>
      </c>
      <c r="K10" s="59">
        <v>6</v>
      </c>
      <c r="L10" s="59">
        <v>6.5</v>
      </c>
      <c r="M10" s="59">
        <v>2</v>
      </c>
      <c r="N10" s="61">
        <v>2</v>
      </c>
      <c r="O10" s="62">
        <v>2</v>
      </c>
      <c r="P10" s="62">
        <v>185</v>
      </c>
      <c r="Q10" s="62">
        <v>0</v>
      </c>
      <c r="R10" s="63">
        <f>P10+Q10</f>
        <v>185</v>
      </c>
      <c r="S10" s="62">
        <v>6</v>
      </c>
      <c r="T10" s="62">
        <v>7</v>
      </c>
      <c r="U10" s="62">
        <v>2</v>
      </c>
      <c r="V10" s="64">
        <v>2</v>
      </c>
      <c r="Z10" s="66">
        <f>X10+Y10</f>
        <v>0</v>
      </c>
      <c r="AD10" s="67">
        <v>99</v>
      </c>
      <c r="BC10">
        <f>N10+V10+AD10+AL10+AT10+BB10</f>
        <v>103</v>
      </c>
      <c r="BD10">
        <f>J10+R10+Z10+AH10+AP10+AX10</f>
        <v>366</v>
      </c>
      <c r="BE10" s="31">
        <f>IF($O$4&gt;0,(LARGE(($N10,$V10,$AD10,$AL10,$AT10,$BB10),1)),"0")</f>
        <v>99</v>
      </c>
      <c r="BG10">
        <v>0</v>
      </c>
      <c r="BH10">
        <v>0</v>
      </c>
      <c r="BI10" s="31">
        <f>BC10-BE10-BF10</f>
        <v>4</v>
      </c>
      <c r="BJ10">
        <f>BD10-BG10-BH10</f>
        <v>366</v>
      </c>
      <c r="BK10" s="1">
        <v>2</v>
      </c>
    </row>
  </sheetData>
  <sheetProtection sheet="1" objects="1" scenarios="1"/>
  <sortState xmlns:xlrd2="http://schemas.microsoft.com/office/spreadsheetml/2017/richdata2" ref="A9:BN10">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7" priority="1" stopIfTrue="1" operator="greaterThanOrEqual">
      <formula>$BL$6</formula>
    </cfRule>
  </conditionalFormatting>
  <dataValidations count="9">
    <dataValidation type="decimal" operator="lessThanOrEqual" allowBlank="1" showInputMessage="1" showErrorMessage="1" sqref="Z11:Z65416 BK9:BL10 AH9:AH65416 AP9:AP65416 AX9:AX65416 BG9:BH10 BC11:BL65416 R11:R65416 J11:J65416" xr:uid="{00000000-0002-0000-0400-000000000000}">
      <formula1>100</formula1>
    </dataValidation>
    <dataValidation type="whole" allowBlank="1" showInputMessage="1" showErrorMessage="1" sqref="O3:V3" xr:uid="{00000000-0002-0000-0400-000001000000}">
      <formula1>0</formula1>
      <formula2>99</formula2>
    </dataValidation>
    <dataValidation type="whole" operator="lessThanOrEqual" allowBlank="1" showInputMessage="1" showErrorMessage="1" sqref="BL5" xr:uid="{00000000-0002-0000-0400-000002000000}">
      <formula1>99</formula1>
    </dataValidation>
    <dataValidation type="whole" operator="lessThanOrEqual" allowBlank="1" showInputMessage="1" showErrorMessage="1" sqref="BL6" xr:uid="{00000000-0002-0000-0400-000003000000}">
      <formula1>400</formula1>
    </dataValidation>
    <dataValidation type="whole" allowBlank="1" showInputMessage="1" showErrorMessage="1" sqref="M1:N2 U1:V2 BA1:BB2 AS1:AT2 AK1:AL2 AC1:AD2 M8:N65416 AC8:AD65416 U8:V65416 AK8:AL65416 AS8:AT65416 BA8:BB65416" xr:uid="{00000000-0002-0000-0400-000004000000}">
      <formula1>0</formula1>
      <formula2>999</formula2>
    </dataValidation>
    <dataValidation type="decimal" allowBlank="1" showInputMessage="1" showErrorMessage="1" sqref="K1:L2 S1:T2 AY1:AZ2 AQ1:AR2 AI1:AJ2 AA1:AB2 K8:L65416 AA8:AB65416 S8:T65416 AI8:AJ65416 AQ8:AR65416 AY8:AZ65416" xr:uid="{00000000-0002-0000-0400-000005000000}">
      <formula1>0</formula1>
      <formula2>99</formula2>
    </dataValidation>
    <dataValidation type="decimal" allowBlank="1" showInputMessage="1" showErrorMessage="1" sqref="H1:I2 P1:Q2 AV1:AW2 AN1:AO2 AF1:AG2 X1:Y2 H8:I65416 X8:Y65416 P8:Q65416 AF8:AG65416 AN8:AO65416 AV8:AW65416" xr:uid="{00000000-0002-0000-0400-000006000000}">
      <formula1>0</formula1>
      <formula2>400</formula2>
    </dataValidation>
    <dataValidation operator="lessThanOrEqual" allowBlank="1" showInputMessage="1" showErrorMessage="1" sqref="Z8:Z10 AH8 AP8 AX8 BC9:BE10 J1:J2 R1:R2 AX1:AX2 AP1:AP2 AH1:AH2 Z1:Z2 BC1:BK8 BL1:BL4 BL7:BL8 R8:R10 J8:J10 BI9:BJ10" xr:uid="{00000000-0002-0000-0400-000007000000}"/>
    <dataValidation type="list" allowBlank="1" showInputMessage="1" showErrorMessage="1" sqref="BM1:BM2 BM9:BM65416" xr:uid="{00000000-0002-0000-0400-000008000000}">
      <formula1>"ja,nee"</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M10" sqref="BM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1</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27</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107</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190</v>
      </c>
      <c r="C9" s="1" t="s">
        <v>243</v>
      </c>
      <c r="D9" s="1" t="s">
        <v>191</v>
      </c>
      <c r="E9" s="1" t="s">
        <v>244</v>
      </c>
      <c r="F9" s="1" t="s">
        <v>148</v>
      </c>
      <c r="G9" s="59">
        <v>1</v>
      </c>
      <c r="H9" s="59">
        <v>191.5</v>
      </c>
      <c r="I9" s="59">
        <v>0</v>
      </c>
      <c r="J9" s="60">
        <f>H9+I9</f>
        <v>191.5</v>
      </c>
      <c r="K9" s="59">
        <v>6</v>
      </c>
      <c r="L9" s="59">
        <v>7</v>
      </c>
      <c r="M9" s="59">
        <v>1</v>
      </c>
      <c r="N9" s="61">
        <v>1</v>
      </c>
      <c r="O9" s="62">
        <v>2</v>
      </c>
      <c r="P9" s="62">
        <v>180.5</v>
      </c>
      <c r="Q9" s="62">
        <v>0</v>
      </c>
      <c r="R9" s="63">
        <f>P9+Q9</f>
        <v>180.5</v>
      </c>
      <c r="S9" s="62">
        <v>6</v>
      </c>
      <c r="T9" s="62">
        <v>6.5</v>
      </c>
      <c r="U9" s="62">
        <v>1</v>
      </c>
      <c r="V9" s="64">
        <v>1</v>
      </c>
      <c r="X9" s="65">
        <v>177.5</v>
      </c>
      <c r="Z9" s="66">
        <f>X9+Y9</f>
        <v>177.5</v>
      </c>
      <c r="AA9" s="65">
        <v>5.5</v>
      </c>
      <c r="AB9" s="65">
        <v>6</v>
      </c>
      <c r="AC9" s="65">
        <v>1</v>
      </c>
      <c r="AD9" s="67">
        <v>1</v>
      </c>
      <c r="BC9">
        <f>N9+V9+AD9+AL9+AT9+BB9</f>
        <v>3</v>
      </c>
      <c r="BD9">
        <f>J9+R9+Z9+AH9+AP9+AX9</f>
        <v>549.5</v>
      </c>
      <c r="BE9" s="31">
        <f>IF($O$4&gt;0,(LARGE(($N9,$V9,$AD9,$AL9,$AT9,$BB9),1)),"0")</f>
        <v>1</v>
      </c>
      <c r="BG9">
        <v>177.5</v>
      </c>
      <c r="BH9">
        <v>0</v>
      </c>
      <c r="BI9" s="31">
        <f>BC9-BE9-BF9</f>
        <v>2</v>
      </c>
      <c r="BJ9">
        <f>BD9-BG9-BH9</f>
        <v>372</v>
      </c>
      <c r="BK9" s="1">
        <v>1</v>
      </c>
      <c r="BM9" s="1" t="s">
        <v>280</v>
      </c>
      <c r="BN9" s="86"/>
    </row>
  </sheetData>
  <sheetProtection sheet="1" objects="1" scenarios="1"/>
  <sortState xmlns:xlrd2="http://schemas.microsoft.com/office/spreadsheetml/2017/richdata2" ref="A9:BN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76 AV9:AW65376 P9:Q65376 X9:Y65376 AF9:AG65376 AN9:AO65376">
    <cfRule type="cellIs" dxfId="16" priority="1" stopIfTrue="1" operator="greaterThanOrEqual">
      <formula>$BL$6</formula>
    </cfRule>
  </conditionalFormatting>
  <dataValidations count="9">
    <dataValidation type="decimal" operator="lessThanOrEqual" allowBlank="1" showInputMessage="1" showErrorMessage="1" sqref="BC10:BL65376 BK9:BL9 AH9:AH65376 AP9:AP65376 AX9:AX65376 BG9:BH9 Z10:Z65376 J10:J65376 R10:R65376" xr:uid="{00000000-0002-0000-0500-000000000000}">
      <formula1>100</formula1>
    </dataValidation>
    <dataValidation type="list" allowBlank="1" showInputMessage="1" showErrorMessage="1" sqref="BM1:BM2 BM9:BM65376" xr:uid="{00000000-0002-0000-0500-000001000000}">
      <formula1>"ja,nee"</formula1>
    </dataValidation>
    <dataValidation operator="lessThanOrEqual" allowBlank="1" showInputMessage="1" showErrorMessage="1" sqref="Z8:Z9 AH8 AP8 AX8 BC9:BE9 J1:J2 R1:R2 AX1:AX2 AP1:AP2 AH1:AH2 Z1:Z2 BC1:BK8 BL1:BL4 BL7:BL8 R8:R9 J8:J9 BI9:BJ9" xr:uid="{00000000-0002-0000-0500-000002000000}"/>
    <dataValidation type="decimal" allowBlank="1" showInputMessage="1" showErrorMessage="1" sqref="H1:I2 P1:Q2 AV1:AW2 AN1:AO2 AF1:AG2 X1:Y2 H8:I65376 X8:Y65376 P8:Q65376 AF8:AG65376 AN8:AO65376 AV8:AW65376" xr:uid="{00000000-0002-0000-0500-000003000000}">
      <formula1>0</formula1>
      <formula2>400</formula2>
    </dataValidation>
    <dataValidation type="decimal" allowBlank="1" showInputMessage="1" showErrorMessage="1" sqref="K1:L2 S1:T2 AY1:AZ2 AQ1:AR2 AI1:AJ2 AA1:AB2 K8:L65376 AA8:AB65376 S8:T65376 AI8:AJ65376 AQ8:AR65376 AY8:AZ65376" xr:uid="{00000000-0002-0000-0500-000004000000}">
      <formula1>0</formula1>
      <formula2>99</formula2>
    </dataValidation>
    <dataValidation type="whole" allowBlank="1" showInputMessage="1" showErrorMessage="1" sqref="M1:N2 U1:V2 BA1:BB2 AS1:AT2 AK1:AL2 AC1:AD2 M8:N65376 AC8:AD65376 U8:V65376 AK8:AL65376 AS8:AT65376 BA8:BB6537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BL15" sqref="BL1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3</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27</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260</v>
      </c>
      <c r="C9" s="1" t="s">
        <v>266</v>
      </c>
      <c r="D9" s="1" t="s">
        <v>261</v>
      </c>
      <c r="E9" s="1" t="s">
        <v>249</v>
      </c>
      <c r="F9" s="1" t="s">
        <v>207</v>
      </c>
      <c r="I9" s="59">
        <v>0</v>
      </c>
      <c r="J9" s="60">
        <f t="shared" ref="J9:J16" si="0">H9+I9</f>
        <v>0</v>
      </c>
      <c r="N9" s="61">
        <v>99</v>
      </c>
      <c r="O9" s="62">
        <v>2</v>
      </c>
      <c r="P9" s="62">
        <v>201.5</v>
      </c>
      <c r="Q9" s="62">
        <v>0</v>
      </c>
      <c r="R9" s="63">
        <f t="shared" ref="R9:R16" si="1">P9+Q9</f>
        <v>201.5</v>
      </c>
      <c r="S9" s="62">
        <v>7</v>
      </c>
      <c r="T9" s="62">
        <v>7.5</v>
      </c>
      <c r="U9" s="62">
        <v>1</v>
      </c>
      <c r="V9" s="64">
        <v>1</v>
      </c>
      <c r="X9" s="65">
        <v>200.5</v>
      </c>
      <c r="Z9" s="66">
        <f t="shared" ref="Z9:Z16" si="2">X9+Y9</f>
        <v>200.5</v>
      </c>
      <c r="AA9" s="65">
        <v>7</v>
      </c>
      <c r="AB9" s="65">
        <v>7</v>
      </c>
      <c r="AC9" s="65">
        <v>1</v>
      </c>
      <c r="AD9" s="67">
        <v>1</v>
      </c>
      <c r="BC9">
        <f t="shared" ref="BC9:BC16" si="3">N9+V9+AD9+AL9+AT9+BB9</f>
        <v>101</v>
      </c>
      <c r="BD9">
        <f t="shared" ref="BD9:BD16" si="4">J9+R9+Z9+AH9+AP9+AX9</f>
        <v>402</v>
      </c>
      <c r="BE9" s="31">
        <f>IF($O$4&gt;0,(LARGE(($N9,$V9,$AD9,$AL9,$AT9,$BB9),1)),"0")</f>
        <v>99</v>
      </c>
      <c r="BG9">
        <v>0</v>
      </c>
      <c r="BH9">
        <v>0</v>
      </c>
      <c r="BI9" s="31">
        <f t="shared" ref="BI9:BI16" si="5">BC9-BE9-BF9</f>
        <v>2</v>
      </c>
      <c r="BJ9">
        <f t="shared" ref="BJ9:BJ16" si="6">BD9-BG9-BH9</f>
        <v>402</v>
      </c>
      <c r="BK9" s="1">
        <v>1</v>
      </c>
    </row>
    <row r="10" spans="1:66" x14ac:dyDescent="0.25">
      <c r="A10" s="1">
        <v>2</v>
      </c>
      <c r="B10" s="1" t="s">
        <v>195</v>
      </c>
      <c r="C10" s="1" t="s">
        <v>248</v>
      </c>
      <c r="D10" s="1" t="s">
        <v>196</v>
      </c>
      <c r="E10" s="1" t="s">
        <v>249</v>
      </c>
      <c r="F10" s="1" t="s">
        <v>171</v>
      </c>
      <c r="G10" s="59">
        <v>1</v>
      </c>
      <c r="H10" s="59">
        <v>205.5</v>
      </c>
      <c r="I10" s="59">
        <v>0</v>
      </c>
      <c r="J10" s="60">
        <f t="shared" si="0"/>
        <v>205.5</v>
      </c>
      <c r="K10" s="59">
        <v>6.5</v>
      </c>
      <c r="L10" s="59">
        <v>7</v>
      </c>
      <c r="M10" s="59">
        <v>1</v>
      </c>
      <c r="N10" s="61">
        <v>1</v>
      </c>
      <c r="O10" s="62">
        <v>2</v>
      </c>
      <c r="P10" s="62">
        <v>182</v>
      </c>
      <c r="Q10" s="62">
        <v>0</v>
      </c>
      <c r="R10" s="63">
        <f t="shared" si="1"/>
        <v>182</v>
      </c>
      <c r="S10" s="62">
        <v>6</v>
      </c>
      <c r="T10" s="62">
        <v>6</v>
      </c>
      <c r="U10" s="62">
        <v>4</v>
      </c>
      <c r="V10" s="64">
        <v>4</v>
      </c>
      <c r="X10" s="65">
        <v>196</v>
      </c>
      <c r="Z10" s="66">
        <f t="shared" si="2"/>
        <v>196</v>
      </c>
      <c r="AA10" s="65">
        <v>6.5</v>
      </c>
      <c r="AB10" s="65">
        <v>7</v>
      </c>
      <c r="AC10" s="65">
        <v>3</v>
      </c>
      <c r="AD10" s="67">
        <v>3</v>
      </c>
      <c r="BC10">
        <f t="shared" si="3"/>
        <v>8</v>
      </c>
      <c r="BD10">
        <f t="shared" si="4"/>
        <v>583.5</v>
      </c>
      <c r="BE10" s="31">
        <f>IF($O$4&gt;0,(LARGE(($N10,$V10,$AD10,$AL10,$AT10,$BB10),1)),"0")</f>
        <v>4</v>
      </c>
      <c r="BG10">
        <v>182</v>
      </c>
      <c r="BH10">
        <v>0</v>
      </c>
      <c r="BI10" s="31">
        <f t="shared" si="5"/>
        <v>4</v>
      </c>
      <c r="BJ10">
        <f t="shared" si="6"/>
        <v>401.5</v>
      </c>
      <c r="BK10" s="1">
        <v>2</v>
      </c>
      <c r="BN10" s="86"/>
    </row>
    <row r="11" spans="1:66" x14ac:dyDescent="0.25">
      <c r="A11" s="1">
        <v>3</v>
      </c>
      <c r="B11" s="1" t="s">
        <v>262</v>
      </c>
      <c r="C11" s="1" t="s">
        <v>267</v>
      </c>
      <c r="D11" s="1" t="s">
        <v>263</v>
      </c>
      <c r="E11" s="1" t="s">
        <v>249</v>
      </c>
      <c r="F11" s="1" t="s">
        <v>132</v>
      </c>
      <c r="I11" s="59">
        <v>0</v>
      </c>
      <c r="J11" s="60">
        <f t="shared" si="0"/>
        <v>0</v>
      </c>
      <c r="N11" s="61">
        <v>99</v>
      </c>
      <c r="O11" s="62">
        <v>2</v>
      </c>
      <c r="P11" s="62">
        <v>193.5</v>
      </c>
      <c r="Q11" s="62">
        <v>0</v>
      </c>
      <c r="R11" s="63">
        <f t="shared" si="1"/>
        <v>193.5</v>
      </c>
      <c r="S11" s="62">
        <v>6.5</v>
      </c>
      <c r="T11" s="62">
        <v>7</v>
      </c>
      <c r="U11" s="62">
        <v>3</v>
      </c>
      <c r="V11" s="64">
        <v>3</v>
      </c>
      <c r="X11" s="65">
        <v>196.5</v>
      </c>
      <c r="Z11" s="66">
        <f t="shared" si="2"/>
        <v>196.5</v>
      </c>
      <c r="AA11" s="65">
        <v>6.5</v>
      </c>
      <c r="AB11" s="65">
        <v>6.5</v>
      </c>
      <c r="AC11" s="65">
        <v>2</v>
      </c>
      <c r="AD11" s="67">
        <v>2</v>
      </c>
      <c r="BC11">
        <f t="shared" si="3"/>
        <v>104</v>
      </c>
      <c r="BD11">
        <f t="shared" si="4"/>
        <v>390</v>
      </c>
      <c r="BE11" s="31">
        <f>IF($O$4&gt;0,(LARGE(($N11,$V11,$AD11,$AL11,$AT11,$BB11),1)),"0")</f>
        <v>99</v>
      </c>
      <c r="BG11">
        <v>0</v>
      </c>
      <c r="BH11">
        <v>0</v>
      </c>
      <c r="BI11" s="31">
        <f t="shared" si="5"/>
        <v>5</v>
      </c>
      <c r="BJ11">
        <f t="shared" si="6"/>
        <v>390</v>
      </c>
      <c r="BK11" s="1">
        <v>3</v>
      </c>
      <c r="BM11" s="1" t="s">
        <v>280</v>
      </c>
    </row>
    <row r="12" spans="1:66" x14ac:dyDescent="0.25">
      <c r="A12" s="1">
        <v>4</v>
      </c>
      <c r="B12" s="1" t="s">
        <v>199</v>
      </c>
      <c r="C12" s="1" t="s">
        <v>251</v>
      </c>
      <c r="D12" s="1" t="s">
        <v>200</v>
      </c>
      <c r="E12" s="1" t="s">
        <v>249</v>
      </c>
      <c r="F12" s="1" t="s">
        <v>174</v>
      </c>
      <c r="G12" s="59">
        <v>1</v>
      </c>
      <c r="H12" s="59">
        <v>199.5</v>
      </c>
      <c r="I12" s="59">
        <v>0</v>
      </c>
      <c r="J12" s="60">
        <f t="shared" si="0"/>
        <v>199.5</v>
      </c>
      <c r="K12" s="59">
        <v>6</v>
      </c>
      <c r="L12" s="59">
        <v>6.5</v>
      </c>
      <c r="M12" s="59">
        <v>3</v>
      </c>
      <c r="N12" s="61">
        <v>3</v>
      </c>
      <c r="O12" s="62">
        <v>2</v>
      </c>
      <c r="P12" s="62">
        <v>194</v>
      </c>
      <c r="Q12" s="62">
        <v>0</v>
      </c>
      <c r="R12" s="63">
        <f t="shared" si="1"/>
        <v>194</v>
      </c>
      <c r="S12" s="62">
        <v>6.5</v>
      </c>
      <c r="T12" s="62">
        <v>7</v>
      </c>
      <c r="U12" s="62">
        <v>2</v>
      </c>
      <c r="V12" s="64">
        <v>2</v>
      </c>
      <c r="X12" s="65">
        <v>184</v>
      </c>
      <c r="Z12" s="66">
        <f t="shared" si="2"/>
        <v>184</v>
      </c>
      <c r="AA12" s="65">
        <v>6</v>
      </c>
      <c r="AB12" s="65">
        <v>6</v>
      </c>
      <c r="AC12" s="65">
        <v>4</v>
      </c>
      <c r="AD12" s="67">
        <v>4</v>
      </c>
      <c r="BC12">
        <f t="shared" si="3"/>
        <v>9</v>
      </c>
      <c r="BD12">
        <f t="shared" si="4"/>
        <v>577.5</v>
      </c>
      <c r="BE12" s="31">
        <f>IF($O$4&gt;0,(LARGE(($N12,$V12,$AD12,$AL12,$AT12,$BB12),1)),"0")</f>
        <v>4</v>
      </c>
      <c r="BG12">
        <v>184</v>
      </c>
      <c r="BH12">
        <v>0</v>
      </c>
      <c r="BI12" s="31">
        <f t="shared" si="5"/>
        <v>5</v>
      </c>
      <c r="BJ12">
        <f t="shared" si="6"/>
        <v>393.5</v>
      </c>
      <c r="BL12" s="1">
        <v>1</v>
      </c>
    </row>
    <row r="13" spans="1:66" x14ac:dyDescent="0.25">
      <c r="A13" s="1">
        <v>5</v>
      </c>
      <c r="B13" s="1" t="s">
        <v>197</v>
      </c>
      <c r="C13" s="1" t="s">
        <v>250</v>
      </c>
      <c r="D13" s="1" t="s">
        <v>198</v>
      </c>
      <c r="E13" s="1" t="s">
        <v>249</v>
      </c>
      <c r="F13" s="1" t="s">
        <v>168</v>
      </c>
      <c r="G13" s="59">
        <v>1</v>
      </c>
      <c r="H13" s="59">
        <v>202</v>
      </c>
      <c r="I13" s="59">
        <v>0</v>
      </c>
      <c r="J13" s="60">
        <f t="shared" si="0"/>
        <v>202</v>
      </c>
      <c r="K13" s="59">
        <v>7</v>
      </c>
      <c r="L13" s="59">
        <v>7</v>
      </c>
      <c r="M13" s="59">
        <v>2</v>
      </c>
      <c r="N13" s="61">
        <v>2</v>
      </c>
      <c r="O13" s="62">
        <v>2</v>
      </c>
      <c r="P13" s="62">
        <v>181</v>
      </c>
      <c r="Q13" s="62">
        <v>0</v>
      </c>
      <c r="R13" s="63">
        <f t="shared" si="1"/>
        <v>181</v>
      </c>
      <c r="S13" s="62">
        <v>5</v>
      </c>
      <c r="T13" s="62">
        <v>6</v>
      </c>
      <c r="U13" s="62">
        <v>5</v>
      </c>
      <c r="V13" s="64">
        <v>5</v>
      </c>
      <c r="Z13" s="66">
        <f t="shared" si="2"/>
        <v>0</v>
      </c>
      <c r="AD13" s="67">
        <v>99</v>
      </c>
      <c r="BC13">
        <f t="shared" si="3"/>
        <v>106</v>
      </c>
      <c r="BD13">
        <f t="shared" si="4"/>
        <v>383</v>
      </c>
      <c r="BE13" s="31">
        <f>IF($O$4&gt;0,(LARGE(($N13,$V13,$AD13,$AL13,$AT13,$BB13),1)),"0")</f>
        <v>99</v>
      </c>
      <c r="BG13">
        <v>0</v>
      </c>
      <c r="BH13">
        <v>0</v>
      </c>
      <c r="BI13" s="31">
        <f t="shared" si="5"/>
        <v>7</v>
      </c>
      <c r="BJ13">
        <f t="shared" si="6"/>
        <v>383</v>
      </c>
      <c r="BL13" s="1">
        <v>2</v>
      </c>
    </row>
    <row r="14" spans="1:66" x14ac:dyDescent="0.25">
      <c r="A14" s="1">
        <v>6</v>
      </c>
      <c r="B14" s="1" t="s">
        <v>201</v>
      </c>
      <c r="C14" s="1" t="s">
        <v>252</v>
      </c>
      <c r="D14" s="1" t="s">
        <v>202</v>
      </c>
      <c r="E14" s="1" t="s">
        <v>249</v>
      </c>
      <c r="F14" s="1" t="s">
        <v>135</v>
      </c>
      <c r="G14" s="59">
        <v>1</v>
      </c>
      <c r="H14" s="59">
        <v>190</v>
      </c>
      <c r="I14" s="59">
        <v>0</v>
      </c>
      <c r="J14" s="60">
        <f t="shared" si="0"/>
        <v>190</v>
      </c>
      <c r="K14" s="59">
        <v>6</v>
      </c>
      <c r="L14" s="59">
        <v>6.5</v>
      </c>
      <c r="M14" s="59">
        <v>4</v>
      </c>
      <c r="N14" s="61">
        <v>4</v>
      </c>
      <c r="Q14" s="62">
        <v>0</v>
      </c>
      <c r="R14" s="63">
        <f t="shared" si="1"/>
        <v>0</v>
      </c>
      <c r="V14" s="64">
        <v>99</v>
      </c>
      <c r="X14" s="65">
        <v>182.5</v>
      </c>
      <c r="Z14" s="66">
        <f t="shared" si="2"/>
        <v>182.5</v>
      </c>
      <c r="AA14" s="65">
        <v>5.5</v>
      </c>
      <c r="AB14" s="65">
        <v>5.5</v>
      </c>
      <c r="AC14" s="65">
        <v>5</v>
      </c>
      <c r="AD14" s="67">
        <v>5</v>
      </c>
      <c r="BC14">
        <f t="shared" si="3"/>
        <v>108</v>
      </c>
      <c r="BD14">
        <f t="shared" si="4"/>
        <v>372.5</v>
      </c>
      <c r="BE14" s="31">
        <f>IF($O$4&gt;0,(LARGE(($N14,$V14,$AD14,$AL14,$AT14,$BB14),1)),"0")</f>
        <v>99</v>
      </c>
      <c r="BG14">
        <v>0</v>
      </c>
      <c r="BH14">
        <v>0</v>
      </c>
      <c r="BI14" s="31">
        <f t="shared" si="5"/>
        <v>9</v>
      </c>
      <c r="BJ14">
        <f t="shared" si="6"/>
        <v>372.5</v>
      </c>
      <c r="BN14" s="86"/>
    </row>
    <row r="15" spans="1:66" x14ac:dyDescent="0.25">
      <c r="A15" s="1">
        <v>7</v>
      </c>
      <c r="B15" s="1" t="s">
        <v>203</v>
      </c>
      <c r="C15" s="1" t="s">
        <v>253</v>
      </c>
      <c r="D15" s="1" t="s">
        <v>204</v>
      </c>
      <c r="E15" s="1" t="s">
        <v>249</v>
      </c>
      <c r="F15" s="1" t="s">
        <v>148</v>
      </c>
      <c r="G15" s="59">
        <v>1</v>
      </c>
      <c r="H15" s="59">
        <v>178.5</v>
      </c>
      <c r="I15" s="59">
        <v>0</v>
      </c>
      <c r="J15" s="60">
        <f t="shared" si="0"/>
        <v>178.5</v>
      </c>
      <c r="K15" s="59">
        <v>5</v>
      </c>
      <c r="L15" s="59">
        <v>6</v>
      </c>
      <c r="M15" s="59">
        <v>5</v>
      </c>
      <c r="N15" s="61">
        <v>5</v>
      </c>
      <c r="Q15" s="62">
        <v>0</v>
      </c>
      <c r="R15" s="63">
        <f t="shared" si="1"/>
        <v>0</v>
      </c>
      <c r="V15" s="64">
        <v>99</v>
      </c>
      <c r="Z15" s="66">
        <f t="shared" si="2"/>
        <v>0</v>
      </c>
      <c r="AD15" s="67">
        <v>99</v>
      </c>
      <c r="BC15">
        <f t="shared" si="3"/>
        <v>203</v>
      </c>
      <c r="BD15">
        <f t="shared" si="4"/>
        <v>178.5</v>
      </c>
      <c r="BE15" s="31">
        <f>IF($O$4&gt;0,(LARGE(($N15,$V15,$AD15,$AL15,$AT15,$BB15),1)),"0")</f>
        <v>99</v>
      </c>
      <c r="BG15">
        <v>0</v>
      </c>
      <c r="BH15">
        <v>0</v>
      </c>
      <c r="BI15" s="31">
        <f t="shared" si="5"/>
        <v>104</v>
      </c>
      <c r="BJ15">
        <f t="shared" si="6"/>
        <v>178.5</v>
      </c>
    </row>
    <row r="16" spans="1:66" x14ac:dyDescent="0.25">
      <c r="A16" s="1">
        <v>8</v>
      </c>
      <c r="B16" s="1" t="s">
        <v>276</v>
      </c>
      <c r="C16" s="1" t="s">
        <v>275</v>
      </c>
      <c r="D16" s="1" t="s">
        <v>277</v>
      </c>
      <c r="E16" s="1" t="s">
        <v>278</v>
      </c>
      <c r="F16" s="1" t="s">
        <v>279</v>
      </c>
      <c r="J16" s="60">
        <f t="shared" si="0"/>
        <v>0</v>
      </c>
      <c r="N16" s="61">
        <v>99</v>
      </c>
      <c r="R16" s="63">
        <f t="shared" si="1"/>
        <v>0</v>
      </c>
      <c r="V16" s="64">
        <v>99</v>
      </c>
      <c r="X16" s="65">
        <v>172</v>
      </c>
      <c r="Z16" s="66">
        <f t="shared" si="2"/>
        <v>172</v>
      </c>
      <c r="AA16" s="65">
        <v>5</v>
      </c>
      <c r="AB16" s="65">
        <v>5</v>
      </c>
      <c r="AC16" s="65">
        <v>6</v>
      </c>
      <c r="AD16" s="67">
        <v>6</v>
      </c>
      <c r="BC16">
        <f t="shared" si="3"/>
        <v>204</v>
      </c>
      <c r="BD16">
        <f t="shared" si="4"/>
        <v>172</v>
      </c>
      <c r="BE16" s="31">
        <f>IF($O$4&gt;0,(LARGE(($N16,$V16,$AD16,$AL16,$AT16,$BB16),1)),"0")</f>
        <v>99</v>
      </c>
      <c r="BG16">
        <v>0</v>
      </c>
      <c r="BH16">
        <v>0</v>
      </c>
      <c r="BI16" s="31">
        <f t="shared" si="5"/>
        <v>105</v>
      </c>
      <c r="BJ16">
        <f t="shared" si="6"/>
        <v>172</v>
      </c>
    </row>
  </sheetData>
  <sheetProtection sheet="1" objects="1" scenarios="1"/>
  <sortState xmlns:xlrd2="http://schemas.microsoft.com/office/spreadsheetml/2017/richdata2" ref="A9:BN16">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5" priority="1" stopIfTrue="1" operator="greaterThanOrEqual">
      <formula>$BL$6</formula>
    </cfRule>
  </conditionalFormatting>
  <dataValidations count="9">
    <dataValidation type="decimal" operator="lessThanOrEqual" allowBlank="1" showInputMessage="1" showErrorMessage="1" sqref="R17:R65416 AH9:AH65416 AP9:AP65416 AX9:AX65416 Z17:Z65416 J17:J65416 BC17:BL65416 BK9:BL16 BG9:BH16" xr:uid="{00000000-0002-0000-0600-000000000000}">
      <formula1>100</formula1>
    </dataValidation>
    <dataValidation type="list" allowBlank="1" showInputMessage="1" showErrorMessage="1" sqref="BM1:BM2 BM9:BM65416" xr:uid="{00000000-0002-0000-0600-000001000000}">
      <formula1>"ja,nee"</formula1>
    </dataValidation>
    <dataValidation operator="lessThanOrEqual" allowBlank="1" showInputMessage="1" showErrorMessage="1" sqref="Z8:Z16 AH8 AP8 AX8 BC9:BE16 J1:J2 R1:R2 AX1:AX2 AP1:AP2 AH1:AH2 Z1:Z2 BC1:BK8 BL1:BL4 BL7:BL8 R8:R16 J8:J16 BI9:BJ16" xr:uid="{00000000-0002-0000-0600-000002000000}"/>
    <dataValidation type="decimal" allowBlank="1" showInputMessage="1" showErrorMessage="1" sqref="H1:I2 P1:Q2 AV1:AW2 AN1:AO2 AF1:AG2 X1:Y2 H8:I65416 X8:Y65416 P8:Q65416 AF8:AG65416 AN8:AO65416 AV8:AW65416" xr:uid="{00000000-0002-0000-0600-000003000000}">
      <formula1>0</formula1>
      <formula2>400</formula2>
    </dataValidation>
    <dataValidation type="decimal" allowBlank="1" showInputMessage="1" showErrorMessage="1" sqref="K1:L2 S1:T2 AY1:AZ2 AQ1:AR2 AI1:AJ2 AA1:AB2 K8:L65416 AA8:AB65416 S8:T65416 AI8:AJ65416 AQ8:AR65416 AY8:AZ65416" xr:uid="{00000000-0002-0000-0600-000004000000}">
      <formula1>0</formula1>
      <formula2>99</formula2>
    </dataValidation>
    <dataValidation type="whole" allowBlank="1" showInputMessage="1" showErrorMessage="1" sqref="M1:N2 U1:V2 BA1:BB2 AS1:AT2 AK1:AL2 AC1:AD2 M8:N65416 AC8:AD65416 U8:V65416 AK8:AL65416 AS8:AT65416 BA8:BB6541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K9" sqref="BK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1</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28</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106</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127</v>
      </c>
      <c r="C9" s="1" t="s">
        <v>208</v>
      </c>
      <c r="D9" s="1" t="s">
        <v>128</v>
      </c>
      <c r="E9" s="1" t="s">
        <v>209</v>
      </c>
      <c r="F9" s="1" t="s">
        <v>129</v>
      </c>
      <c r="G9" s="59">
        <v>1</v>
      </c>
      <c r="H9" s="59">
        <v>187.5</v>
      </c>
      <c r="I9" s="59">
        <v>0</v>
      </c>
      <c r="J9" s="60">
        <f>H9+I9</f>
        <v>187.5</v>
      </c>
      <c r="K9" s="59">
        <v>6.5</v>
      </c>
      <c r="L9" s="59">
        <v>7</v>
      </c>
      <c r="M9" s="59">
        <v>1</v>
      </c>
      <c r="N9" s="61">
        <v>1</v>
      </c>
      <c r="O9" s="62">
        <v>2</v>
      </c>
      <c r="P9" s="62">
        <v>190</v>
      </c>
      <c r="Q9" s="62">
        <v>0</v>
      </c>
      <c r="R9" s="63">
        <f>P9+Q9</f>
        <v>190</v>
      </c>
      <c r="S9" s="62">
        <v>7</v>
      </c>
      <c r="T9" s="62">
        <v>7</v>
      </c>
      <c r="U9" s="62">
        <v>1</v>
      </c>
      <c r="V9" s="64">
        <v>1</v>
      </c>
      <c r="X9" s="65">
        <v>174</v>
      </c>
      <c r="Z9" s="66">
        <f>X9+Y9</f>
        <v>174</v>
      </c>
      <c r="AA9" s="65">
        <v>6</v>
      </c>
      <c r="AB9" s="65">
        <v>6</v>
      </c>
      <c r="AC9" s="65">
        <v>1</v>
      </c>
      <c r="AD9" s="67">
        <v>1</v>
      </c>
      <c r="BC9">
        <f>N9+V9+AD9+AL9+AT9+BB9</f>
        <v>3</v>
      </c>
      <c r="BD9">
        <f>J9+R9+Z9+AH9+AP9+AX9</f>
        <v>551.5</v>
      </c>
      <c r="BE9" s="31">
        <f>IF($O$4&gt;0,(LARGE(($N9,$V9,$AD9,$AL9,$AT9,$BB9),1)),"0")</f>
        <v>1</v>
      </c>
      <c r="BG9">
        <v>174</v>
      </c>
      <c r="BH9">
        <v>0</v>
      </c>
      <c r="BI9" s="31">
        <f>BC9-BE9-BF9</f>
        <v>2</v>
      </c>
      <c r="BJ9">
        <f>BD9-BG9-BH9</f>
        <v>377.5</v>
      </c>
      <c r="BK9" s="1">
        <v>1</v>
      </c>
      <c r="BN9" s="86"/>
    </row>
  </sheetData>
  <sheetProtection sheet="1" objects="1" scenarios="1"/>
  <sortState xmlns:xlrd2="http://schemas.microsoft.com/office/spreadsheetml/2017/richdata2" ref="A9:BN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4" priority="1" stopIfTrue="1" operator="greaterThanOrEqual">
      <formula>$BL$6</formula>
    </cfRule>
  </conditionalFormatting>
  <dataValidations count="9">
    <dataValidation type="decimal" operator="lessThanOrEqual" allowBlank="1" showInputMessage="1" showErrorMessage="1" sqref="J10:J65416 BK9:BL9 AH9:AH65416 AP9:AP65416 AX9:AX65416 BG9:BH9 BC10:BL65416 R10:R65416 Z10:Z65416" xr:uid="{00000000-0002-0000-0700-000000000000}">
      <formula1>100</formula1>
    </dataValidation>
    <dataValidation type="list" allowBlank="1" showInputMessage="1" showErrorMessage="1" sqref="BM1:BM2 BM9:BM65416" xr:uid="{00000000-0002-0000-0700-000001000000}">
      <formula1>"ja,nee"</formula1>
    </dataValidation>
    <dataValidation operator="lessThanOrEqual" allowBlank="1" showInputMessage="1" showErrorMessage="1" sqref="Z8:Z9 AH8 AP8 AX8 BC9:BE9 J1:J2 R1:R2 AX1:AX2 AP1:AP2 AH1:AH2 Z1:Z2 BC1:BK8 BL1:BL4 BL7:BL8 R8:R9 J8:J9 BI9:BJ9" xr:uid="{00000000-0002-0000-0700-000002000000}"/>
    <dataValidation type="decimal" allowBlank="1" showInputMessage="1" showErrorMessage="1" sqref="H1:I2 P1:Q2 AV1:AW2 AN1:AO2 AF1:AG2 X1:Y2 H8:I65416 X8:Y65416 P8:Q65416 AF8:AG65416 AN8:AO65416 AV8:AW65416" xr:uid="{00000000-0002-0000-0700-000003000000}">
      <formula1>0</formula1>
      <formula2>400</formula2>
    </dataValidation>
    <dataValidation type="decimal" allowBlank="1" showInputMessage="1" showErrorMessage="1" sqref="K1:L2 S1:T2 AY1:AZ2 AQ1:AR2 AI1:AJ2 AA1:AB2 K8:L65416 AA8:AB65416 S8:T65416 AI8:AJ65416 AQ8:AR65416 AY8:AZ65416" xr:uid="{00000000-0002-0000-0700-000004000000}">
      <formula1>0</formula1>
      <formula2>99</formula2>
    </dataValidation>
    <dataValidation type="whole" allowBlank="1" showInputMessage="1" showErrorMessage="1" sqref="M1:N2 U1:V2 BA1:BB2 AS1:AT2 AK1:AL2 AC1:AD2 M8:N65416 AC8:AD65416 U8:V65416 AK8:AL65416 AS8:AT65416 BA8:BB6541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50</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106</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3"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L12" sqref="BL12"/>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2</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28</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107</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130</v>
      </c>
      <c r="C9" s="1" t="s">
        <v>210</v>
      </c>
      <c r="D9" s="1" t="s">
        <v>131</v>
      </c>
      <c r="E9" s="1" t="s">
        <v>211</v>
      </c>
      <c r="F9" s="1" t="s">
        <v>132</v>
      </c>
      <c r="G9" s="59">
        <v>1</v>
      </c>
      <c r="H9" s="59">
        <v>170.5</v>
      </c>
      <c r="I9" s="59">
        <v>0</v>
      </c>
      <c r="J9" s="60">
        <f>H9+I9</f>
        <v>170.5</v>
      </c>
      <c r="K9" s="59">
        <v>5</v>
      </c>
      <c r="L9" s="59">
        <v>5.5</v>
      </c>
      <c r="M9" s="59">
        <v>1</v>
      </c>
      <c r="N9" s="61">
        <v>1</v>
      </c>
      <c r="Q9" s="62">
        <v>0</v>
      </c>
      <c r="R9" s="63">
        <f>P9+Q9</f>
        <v>0</v>
      </c>
      <c r="V9" s="64">
        <v>99</v>
      </c>
      <c r="X9" s="65">
        <v>192</v>
      </c>
      <c r="Z9" s="66">
        <f>X9+Y9</f>
        <v>192</v>
      </c>
      <c r="AA9" s="65">
        <v>6.5</v>
      </c>
      <c r="AB9" s="65">
        <v>6</v>
      </c>
      <c r="AC9" s="65">
        <v>1</v>
      </c>
      <c r="AD9" s="67">
        <v>1</v>
      </c>
      <c r="BC9">
        <f>N9+V9+AD9+AL9+AT9+BB9</f>
        <v>101</v>
      </c>
      <c r="BD9">
        <f>J9+R9+Z9+AH9+AP9+AX9</f>
        <v>362.5</v>
      </c>
      <c r="BE9" s="31">
        <f>IF($O$4&gt;0,(LARGE(($N9,$V9,$AD9,$AL9,$AT9,$BB9),1)),"0")</f>
        <v>99</v>
      </c>
      <c r="BG9">
        <v>0</v>
      </c>
      <c r="BH9">
        <v>0</v>
      </c>
      <c r="BI9" s="31">
        <f>BC9-BE9-BF9</f>
        <v>2</v>
      </c>
      <c r="BJ9">
        <f>BD9-BG9-BH9</f>
        <v>362.5</v>
      </c>
      <c r="BK9" s="1">
        <v>1</v>
      </c>
      <c r="BN9" s="86"/>
    </row>
    <row r="10" spans="1:66" x14ac:dyDescent="0.25">
      <c r="A10" s="1">
        <v>2</v>
      </c>
      <c r="B10" s="1" t="s">
        <v>133</v>
      </c>
      <c r="C10" s="1" t="s">
        <v>212</v>
      </c>
      <c r="D10" s="1" t="s">
        <v>134</v>
      </c>
      <c r="E10" s="1" t="s">
        <v>211</v>
      </c>
      <c r="F10" s="1" t="s">
        <v>135</v>
      </c>
      <c r="G10" s="59">
        <v>1</v>
      </c>
      <c r="H10" s="59">
        <v>166.5</v>
      </c>
      <c r="I10" s="59">
        <v>0</v>
      </c>
      <c r="J10" s="60">
        <f>H10+I10</f>
        <v>166.5</v>
      </c>
      <c r="K10" s="59">
        <v>5.5</v>
      </c>
      <c r="L10" s="59">
        <v>6</v>
      </c>
      <c r="M10" s="59">
        <v>2</v>
      </c>
      <c r="N10" s="61">
        <v>2</v>
      </c>
      <c r="Q10" s="62">
        <v>0</v>
      </c>
      <c r="R10" s="63">
        <f>P10+Q10</f>
        <v>0</v>
      </c>
      <c r="V10" s="64">
        <v>99</v>
      </c>
      <c r="X10" s="65">
        <v>181.5</v>
      </c>
      <c r="Z10" s="66">
        <f>X10+Y10</f>
        <v>181.5</v>
      </c>
      <c r="AA10" s="65">
        <v>6</v>
      </c>
      <c r="AB10" s="65">
        <v>6</v>
      </c>
      <c r="AC10" s="65">
        <v>2</v>
      </c>
      <c r="AD10" s="67">
        <v>2</v>
      </c>
      <c r="BC10">
        <f>N10+V10+AD10+AL10+AT10+BB10</f>
        <v>103</v>
      </c>
      <c r="BD10">
        <f>J10+R10+Z10+AH10+AP10+AX10</f>
        <v>348</v>
      </c>
      <c r="BE10" s="31">
        <f>IF($O$4&gt;0,(LARGE(($N10,$V10,$AD10,$AL10,$AT10,$BB10),1)),"0")</f>
        <v>99</v>
      </c>
      <c r="BG10">
        <v>0</v>
      </c>
      <c r="BH10">
        <v>0</v>
      </c>
      <c r="BI10" s="31">
        <f>BC10-BE10-BF10</f>
        <v>4</v>
      </c>
      <c r="BJ10">
        <f>BD10-BG10-BH10</f>
        <v>348</v>
      </c>
      <c r="BK10" s="1">
        <v>2</v>
      </c>
      <c r="BM10" s="1" t="s">
        <v>280</v>
      </c>
    </row>
  </sheetData>
  <sheetProtection sheet="1" objects="1" scenarios="1"/>
  <sortState xmlns:xlrd2="http://schemas.microsoft.com/office/spreadsheetml/2017/richdata2" ref="A9:BN10">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12"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386 AC8:AD65386 U8:V65386 AK8:AL65386 AS8:AT65386 BA8:BB65386" xr:uid="{00000000-0002-0000-0900-000003000000}">
      <formula1>0</formula1>
      <formula2>999</formula2>
    </dataValidation>
    <dataValidation type="decimal" allowBlank="1" showInputMessage="1" showErrorMessage="1" sqref="K1:L2 S1:T2 AY1:AZ2 AQ1:AR2 AI1:AJ2 AA1:AB2 K8:L65386 AA8:AB65386 S8:T65386 AI8:AJ65386 AQ8:AR65386 AY8:AZ65386" xr:uid="{00000000-0002-0000-0900-000004000000}">
      <formula1>0</formula1>
      <formula2>99</formula2>
    </dataValidation>
    <dataValidation type="decimal" allowBlank="1" showInputMessage="1" showErrorMessage="1" sqref="H1:I2 P1:Q2 AV1:AW2 AN1:AO2 AF1:AG2 X1:Y2 H8:I65386 X8:Y65386 P8:Q65386 AF8:AG65386 AN8:AO65386 AV8:AW65386" xr:uid="{00000000-0002-0000-0900-000005000000}">
      <formula1>0</formula1>
      <formula2>400</formula2>
    </dataValidation>
    <dataValidation operator="lessThanOrEqual" allowBlank="1" showInputMessage="1" showErrorMessage="1" sqref="BC9:BE10 AH8 AP8 AX8 J8:J10 J1:J2 R1:R2 AX1:AX2 AP1:AP2 AH1:AH2 Z1:Z2 BC1:BK8 BL1:BL4 BL7:BL8 Z8:Z10 R8:R10 BI9:BJ10" xr:uid="{00000000-0002-0000-0900-000006000000}"/>
    <dataValidation type="list" allowBlank="1" showInputMessage="1" showErrorMessage="1" sqref="BM1:BM2 BM9:BM65386" xr:uid="{00000000-0002-0000-0900-000007000000}">
      <formula1>"ja,nee"</formula1>
    </dataValidation>
    <dataValidation type="decimal" operator="lessThanOrEqual" allowBlank="1" showInputMessage="1" showErrorMessage="1" sqref="BK9:BL10 AH9:AH65386 AP9:AP65386 AX9:AX65386 J11:J65386 Z11:Z65386 R11:R65386 BC11:BL65386 BG9:BH10"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19"/>
  <sheetViews>
    <sheetView workbookViewId="0">
      <pane xSplit="5" ySplit="8" topLeftCell="F9" activePane="bottomRight" state="frozen"/>
      <selection activeCell="C5" sqref="C5:E5"/>
      <selection pane="topRight" activeCell="C5" sqref="C5:E5"/>
      <selection pane="bottomLeft" activeCell="C5" sqref="C5:E5"/>
      <selection pane="bottomRight" activeCell="F12" sqref="F12"/>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5</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28</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138</v>
      </c>
      <c r="C9" s="1" t="s">
        <v>215</v>
      </c>
      <c r="D9" s="1" t="s">
        <v>139</v>
      </c>
      <c r="E9" s="1" t="s">
        <v>214</v>
      </c>
      <c r="F9" s="1" t="s">
        <v>132</v>
      </c>
      <c r="G9" s="59">
        <v>1</v>
      </c>
      <c r="H9" s="59">
        <v>209.5</v>
      </c>
      <c r="I9" s="59">
        <v>0</v>
      </c>
      <c r="J9" s="60">
        <f t="shared" ref="J9:J19" si="0">H9+I9</f>
        <v>209.5</v>
      </c>
      <c r="K9" s="59">
        <v>7</v>
      </c>
      <c r="L9" s="59">
        <v>7.5</v>
      </c>
      <c r="M9" s="59">
        <v>2</v>
      </c>
      <c r="N9" s="61">
        <v>2</v>
      </c>
      <c r="O9" s="62">
        <v>2</v>
      </c>
      <c r="P9" s="62">
        <v>192</v>
      </c>
      <c r="Q9" s="62">
        <v>0</v>
      </c>
      <c r="R9" s="63">
        <f t="shared" ref="R9:R19" si="1">P9+Q9</f>
        <v>192</v>
      </c>
      <c r="S9" s="62">
        <v>7</v>
      </c>
      <c r="T9" s="62">
        <v>7</v>
      </c>
      <c r="U9" s="62">
        <v>1</v>
      </c>
      <c r="V9" s="64">
        <v>1</v>
      </c>
      <c r="X9" s="65">
        <v>195</v>
      </c>
      <c r="Z9" s="66">
        <f t="shared" ref="Z9:Z19" si="2">X9+Y9</f>
        <v>195</v>
      </c>
      <c r="AA9" s="65">
        <v>6.5</v>
      </c>
      <c r="AB9" s="65">
        <v>6.5</v>
      </c>
      <c r="AC9" s="65">
        <v>1</v>
      </c>
      <c r="AD9" s="67">
        <v>1</v>
      </c>
      <c r="BC9">
        <f t="shared" ref="BC9:BC19" si="3">N9+V9+AD9+AL9+AT9+BB9</f>
        <v>4</v>
      </c>
      <c r="BD9">
        <f t="shared" ref="BD9:BD19" si="4">J9+R9+Z9+AH9+AP9+AX9</f>
        <v>596.5</v>
      </c>
      <c r="BE9" s="31">
        <f>IF($O$4&gt;0,(LARGE(($N9,$V9,$AD9,$AL9,$AT9,$BB9),1)),"0")</f>
        <v>2</v>
      </c>
      <c r="BG9">
        <v>209.5</v>
      </c>
      <c r="BH9">
        <v>0</v>
      </c>
      <c r="BI9" s="31">
        <f t="shared" ref="BI9:BI19" si="5">BC9-BE9-BF9</f>
        <v>2</v>
      </c>
      <c r="BJ9">
        <f t="shared" ref="BJ9:BJ19" si="6">BD9-BG9-BH9</f>
        <v>387</v>
      </c>
      <c r="BK9" s="1">
        <v>1</v>
      </c>
    </row>
    <row r="10" spans="1:66" x14ac:dyDescent="0.25">
      <c r="A10" s="1">
        <v>2</v>
      </c>
      <c r="B10" s="1" t="s">
        <v>136</v>
      </c>
      <c r="C10" s="1" t="s">
        <v>213</v>
      </c>
      <c r="D10" s="1" t="s">
        <v>137</v>
      </c>
      <c r="E10" s="1" t="s">
        <v>214</v>
      </c>
      <c r="F10" s="1" t="s">
        <v>135</v>
      </c>
      <c r="G10" s="59">
        <v>1</v>
      </c>
      <c r="H10" s="59">
        <v>215</v>
      </c>
      <c r="I10" s="59">
        <v>0</v>
      </c>
      <c r="J10" s="60">
        <f t="shared" si="0"/>
        <v>215</v>
      </c>
      <c r="K10" s="59">
        <v>7</v>
      </c>
      <c r="L10" s="59">
        <v>7.5</v>
      </c>
      <c r="M10" s="59">
        <v>1</v>
      </c>
      <c r="N10" s="61">
        <v>1</v>
      </c>
      <c r="Q10" s="62">
        <v>0</v>
      </c>
      <c r="R10" s="63">
        <f t="shared" si="1"/>
        <v>0</v>
      </c>
      <c r="V10" s="64">
        <v>99</v>
      </c>
      <c r="X10" s="65">
        <v>188</v>
      </c>
      <c r="Z10" s="66">
        <f t="shared" si="2"/>
        <v>188</v>
      </c>
      <c r="AA10" s="65">
        <v>6.5</v>
      </c>
      <c r="AB10" s="65">
        <v>6.5</v>
      </c>
      <c r="AC10" s="65">
        <v>2</v>
      </c>
      <c r="AD10" s="67">
        <v>2</v>
      </c>
      <c r="BC10">
        <f t="shared" si="3"/>
        <v>102</v>
      </c>
      <c r="BD10">
        <f t="shared" si="4"/>
        <v>403</v>
      </c>
      <c r="BE10" s="31">
        <f>IF($O$4&gt;0,(LARGE(($N10,$V10,$AD10,$AL10,$AT10,$BB10),1)),"0")</f>
        <v>99</v>
      </c>
      <c r="BG10">
        <v>0</v>
      </c>
      <c r="BH10">
        <v>0</v>
      </c>
      <c r="BI10" s="31">
        <f t="shared" si="5"/>
        <v>3</v>
      </c>
      <c r="BJ10">
        <f t="shared" si="6"/>
        <v>403</v>
      </c>
      <c r="BK10" s="1">
        <v>2</v>
      </c>
      <c r="BM10" s="1" t="s">
        <v>280</v>
      </c>
      <c r="BN10" s="86"/>
    </row>
    <row r="11" spans="1:66" x14ac:dyDescent="0.25">
      <c r="A11" s="1">
        <v>3</v>
      </c>
      <c r="B11" s="1" t="s">
        <v>143</v>
      </c>
      <c r="C11" s="1" t="s">
        <v>218</v>
      </c>
      <c r="D11" s="1" t="s">
        <v>144</v>
      </c>
      <c r="E11" s="1" t="s">
        <v>214</v>
      </c>
      <c r="F11" s="1" t="s">
        <v>145</v>
      </c>
      <c r="G11" s="59">
        <v>1</v>
      </c>
      <c r="H11" s="59">
        <v>185</v>
      </c>
      <c r="I11" s="59">
        <v>0</v>
      </c>
      <c r="J11" s="60">
        <f t="shared" si="0"/>
        <v>185</v>
      </c>
      <c r="K11" s="59">
        <v>6.5</v>
      </c>
      <c r="L11" s="59">
        <v>6.5</v>
      </c>
      <c r="M11" s="59">
        <v>3</v>
      </c>
      <c r="N11" s="61">
        <v>3</v>
      </c>
      <c r="O11" s="62">
        <v>2</v>
      </c>
      <c r="P11" s="62">
        <v>191.5</v>
      </c>
      <c r="Q11" s="62">
        <v>0</v>
      </c>
      <c r="R11" s="63">
        <f t="shared" si="1"/>
        <v>191.5</v>
      </c>
      <c r="S11" s="62">
        <v>6.5</v>
      </c>
      <c r="T11" s="62">
        <v>7</v>
      </c>
      <c r="U11" s="62">
        <v>2</v>
      </c>
      <c r="V11" s="64">
        <v>2</v>
      </c>
      <c r="X11" s="65">
        <v>173</v>
      </c>
      <c r="Z11" s="66">
        <f t="shared" si="2"/>
        <v>173</v>
      </c>
      <c r="AA11" s="65">
        <v>6</v>
      </c>
      <c r="AB11" s="65">
        <v>6</v>
      </c>
      <c r="AC11" s="65">
        <v>7</v>
      </c>
      <c r="AD11" s="67">
        <v>7</v>
      </c>
      <c r="BC11">
        <f t="shared" si="3"/>
        <v>12</v>
      </c>
      <c r="BD11">
        <f t="shared" si="4"/>
        <v>549.5</v>
      </c>
      <c r="BE11" s="31">
        <f>IF($O$4&gt;0,(LARGE(($N11,$V11,$AD11,$AL11,$AT11,$BB11),1)),"0")</f>
        <v>7</v>
      </c>
      <c r="BG11">
        <v>173</v>
      </c>
      <c r="BH11">
        <v>0</v>
      </c>
      <c r="BI11" s="31">
        <f t="shared" si="5"/>
        <v>5</v>
      </c>
      <c r="BJ11">
        <f t="shared" si="6"/>
        <v>376.5</v>
      </c>
      <c r="BK11" s="1">
        <v>3</v>
      </c>
      <c r="BM11" s="1" t="s">
        <v>280</v>
      </c>
    </row>
    <row r="12" spans="1:66" x14ac:dyDescent="0.25">
      <c r="A12" s="1">
        <v>4</v>
      </c>
      <c r="B12" s="1" t="s">
        <v>146</v>
      </c>
      <c r="C12" s="1" t="s">
        <v>219</v>
      </c>
      <c r="D12" s="1" t="s">
        <v>147</v>
      </c>
      <c r="E12" s="1" t="s">
        <v>214</v>
      </c>
      <c r="F12" s="1" t="s">
        <v>148</v>
      </c>
      <c r="G12" s="59">
        <v>1</v>
      </c>
      <c r="H12" s="59">
        <v>181</v>
      </c>
      <c r="I12" s="59">
        <v>0</v>
      </c>
      <c r="J12" s="60">
        <f t="shared" si="0"/>
        <v>181</v>
      </c>
      <c r="K12" s="59">
        <v>5.5</v>
      </c>
      <c r="L12" s="59">
        <v>7</v>
      </c>
      <c r="M12" s="59">
        <v>5</v>
      </c>
      <c r="N12" s="61">
        <v>5</v>
      </c>
      <c r="O12" s="62">
        <v>2</v>
      </c>
      <c r="P12" s="62">
        <v>184.5</v>
      </c>
      <c r="Q12" s="62">
        <v>0</v>
      </c>
      <c r="R12" s="63">
        <f t="shared" si="1"/>
        <v>184.5</v>
      </c>
      <c r="S12" s="62">
        <v>6</v>
      </c>
      <c r="T12" s="62">
        <v>6</v>
      </c>
      <c r="U12" s="62">
        <v>3</v>
      </c>
      <c r="V12" s="64">
        <v>3</v>
      </c>
      <c r="X12" s="65">
        <v>187</v>
      </c>
      <c r="Z12" s="66">
        <f t="shared" si="2"/>
        <v>187</v>
      </c>
      <c r="AA12" s="65">
        <v>6.5</v>
      </c>
      <c r="AB12" s="65">
        <v>6</v>
      </c>
      <c r="AC12" s="65">
        <v>3</v>
      </c>
      <c r="AD12" s="67">
        <v>3</v>
      </c>
      <c r="BC12">
        <f t="shared" si="3"/>
        <v>11</v>
      </c>
      <c r="BD12">
        <f t="shared" si="4"/>
        <v>552.5</v>
      </c>
      <c r="BE12" s="31">
        <f>IF($O$4&gt;0,(LARGE(($N12,$V12,$AD12,$AL12,$AT12,$BB12),1)),"0")</f>
        <v>5</v>
      </c>
      <c r="BG12">
        <v>181</v>
      </c>
      <c r="BH12">
        <v>0</v>
      </c>
      <c r="BI12" s="31">
        <f t="shared" si="5"/>
        <v>6</v>
      </c>
      <c r="BJ12">
        <f t="shared" si="6"/>
        <v>371.5</v>
      </c>
      <c r="BK12" s="1">
        <v>4</v>
      </c>
    </row>
    <row r="13" spans="1:66" x14ac:dyDescent="0.25">
      <c r="A13" s="1">
        <v>5</v>
      </c>
      <c r="B13" s="1" t="s">
        <v>140</v>
      </c>
      <c r="C13" s="1" t="s">
        <v>216</v>
      </c>
      <c r="D13" s="1" t="s">
        <v>141</v>
      </c>
      <c r="E13" s="1" t="s">
        <v>217</v>
      </c>
      <c r="F13" s="1" t="s">
        <v>142</v>
      </c>
      <c r="G13" s="59">
        <v>1</v>
      </c>
      <c r="H13" s="59">
        <v>185</v>
      </c>
      <c r="I13" s="59">
        <v>0</v>
      </c>
      <c r="J13" s="60">
        <f t="shared" si="0"/>
        <v>185</v>
      </c>
      <c r="K13" s="59">
        <v>6.5</v>
      </c>
      <c r="L13" s="59">
        <v>6.5</v>
      </c>
      <c r="M13" s="59">
        <v>3</v>
      </c>
      <c r="N13" s="61">
        <v>3</v>
      </c>
      <c r="O13" s="62">
        <v>2</v>
      </c>
      <c r="P13" s="62">
        <v>178</v>
      </c>
      <c r="Q13" s="62">
        <v>0</v>
      </c>
      <c r="R13" s="63">
        <f t="shared" si="1"/>
        <v>178</v>
      </c>
      <c r="S13" s="62">
        <v>6</v>
      </c>
      <c r="T13" s="62">
        <v>6.5</v>
      </c>
      <c r="U13" s="62">
        <v>4</v>
      </c>
      <c r="V13" s="64">
        <v>4</v>
      </c>
      <c r="X13" s="65">
        <v>175</v>
      </c>
      <c r="Z13" s="66">
        <f t="shared" si="2"/>
        <v>175</v>
      </c>
      <c r="AA13" s="65">
        <v>6</v>
      </c>
      <c r="AB13" s="65">
        <v>6</v>
      </c>
      <c r="AC13" s="65">
        <v>6</v>
      </c>
      <c r="AD13" s="67">
        <v>6</v>
      </c>
      <c r="BC13">
        <f t="shared" si="3"/>
        <v>13</v>
      </c>
      <c r="BD13">
        <f t="shared" si="4"/>
        <v>538</v>
      </c>
      <c r="BE13" s="31">
        <f>IF($O$4&gt;0,(LARGE(($N13,$V13,$AD13,$AL13,$AT13,$BB13),1)),"0")</f>
        <v>6</v>
      </c>
      <c r="BG13">
        <v>175</v>
      </c>
      <c r="BH13">
        <v>0</v>
      </c>
      <c r="BI13" s="31">
        <f t="shared" si="5"/>
        <v>7</v>
      </c>
      <c r="BJ13">
        <f t="shared" si="6"/>
        <v>363</v>
      </c>
      <c r="BK13" s="1">
        <v>5</v>
      </c>
    </row>
    <row r="14" spans="1:66" x14ac:dyDescent="0.25">
      <c r="A14" s="1">
        <v>6</v>
      </c>
      <c r="B14" s="1" t="s">
        <v>149</v>
      </c>
      <c r="C14" s="1" t="s">
        <v>220</v>
      </c>
      <c r="D14" s="1" t="s">
        <v>150</v>
      </c>
      <c r="E14" s="1" t="s">
        <v>217</v>
      </c>
      <c r="F14" s="1" t="s">
        <v>135</v>
      </c>
      <c r="G14" s="59">
        <v>1</v>
      </c>
      <c r="H14" s="59">
        <v>175</v>
      </c>
      <c r="I14" s="59">
        <v>0</v>
      </c>
      <c r="J14" s="60">
        <f t="shared" si="0"/>
        <v>175</v>
      </c>
      <c r="K14" s="59">
        <v>6</v>
      </c>
      <c r="L14" s="59">
        <v>6.5</v>
      </c>
      <c r="M14" s="59">
        <v>6</v>
      </c>
      <c r="N14" s="61">
        <v>6</v>
      </c>
      <c r="Q14" s="62">
        <v>0</v>
      </c>
      <c r="R14" s="63">
        <f t="shared" si="1"/>
        <v>0</v>
      </c>
      <c r="V14" s="64">
        <v>99</v>
      </c>
      <c r="X14" s="65">
        <v>177.5</v>
      </c>
      <c r="Z14" s="66">
        <f t="shared" si="2"/>
        <v>177.5</v>
      </c>
      <c r="AA14" s="65">
        <v>6</v>
      </c>
      <c r="AB14" s="65">
        <v>6</v>
      </c>
      <c r="AC14" s="65">
        <v>5</v>
      </c>
      <c r="AD14" s="67">
        <v>5</v>
      </c>
      <c r="BC14">
        <f t="shared" si="3"/>
        <v>110</v>
      </c>
      <c r="BD14">
        <f t="shared" si="4"/>
        <v>352.5</v>
      </c>
      <c r="BE14" s="31">
        <f>IF($O$4&gt;0,(LARGE(($N14,$V14,$AD14,$AL14,$AT14,$BB14),1)),"0")</f>
        <v>99</v>
      </c>
      <c r="BG14">
        <v>0</v>
      </c>
      <c r="BH14">
        <v>0</v>
      </c>
      <c r="BI14" s="31">
        <f t="shared" si="5"/>
        <v>11</v>
      </c>
      <c r="BJ14">
        <f t="shared" si="6"/>
        <v>352.5</v>
      </c>
    </row>
    <row r="15" spans="1:66" x14ac:dyDescent="0.25">
      <c r="A15" s="1">
        <v>7</v>
      </c>
      <c r="B15" s="1" t="s">
        <v>154</v>
      </c>
      <c r="C15" s="1" t="s">
        <v>222</v>
      </c>
      <c r="D15" s="1" t="s">
        <v>155</v>
      </c>
      <c r="E15" s="1" t="s">
        <v>214</v>
      </c>
      <c r="F15" s="1" t="s">
        <v>135</v>
      </c>
      <c r="G15" s="59">
        <v>1</v>
      </c>
      <c r="H15" s="59">
        <v>164.5</v>
      </c>
      <c r="I15" s="59">
        <v>0</v>
      </c>
      <c r="J15" s="60">
        <f t="shared" si="0"/>
        <v>164.5</v>
      </c>
      <c r="K15" s="59">
        <v>6</v>
      </c>
      <c r="L15" s="59">
        <v>6</v>
      </c>
      <c r="M15" s="59">
        <v>8</v>
      </c>
      <c r="N15" s="61">
        <v>8</v>
      </c>
      <c r="Q15" s="62">
        <v>0</v>
      </c>
      <c r="R15" s="63">
        <f t="shared" si="1"/>
        <v>0</v>
      </c>
      <c r="V15" s="64">
        <v>99</v>
      </c>
      <c r="X15" s="65">
        <v>181</v>
      </c>
      <c r="Z15" s="66">
        <f t="shared" si="2"/>
        <v>181</v>
      </c>
      <c r="AA15" s="65">
        <v>6</v>
      </c>
      <c r="AB15" s="65">
        <v>6</v>
      </c>
      <c r="AC15" s="65">
        <v>4</v>
      </c>
      <c r="AD15" s="67">
        <v>4</v>
      </c>
      <c r="BC15">
        <f t="shared" si="3"/>
        <v>111</v>
      </c>
      <c r="BD15">
        <f t="shared" si="4"/>
        <v>345.5</v>
      </c>
      <c r="BE15" s="31">
        <f>IF($O$4&gt;0,(LARGE(($N15,$V15,$AD15,$AL15,$AT15,$BB15),1)),"0")</f>
        <v>99</v>
      </c>
      <c r="BG15">
        <v>0</v>
      </c>
      <c r="BH15">
        <v>0</v>
      </c>
      <c r="BI15" s="31">
        <f t="shared" si="5"/>
        <v>12</v>
      </c>
      <c r="BJ15">
        <f t="shared" si="6"/>
        <v>345.5</v>
      </c>
      <c r="BL15" s="1">
        <v>1</v>
      </c>
    </row>
    <row r="16" spans="1:66" x14ac:dyDescent="0.25">
      <c r="A16" s="1">
        <v>8</v>
      </c>
      <c r="B16" s="1" t="s">
        <v>158</v>
      </c>
      <c r="C16" s="1" t="s">
        <v>224</v>
      </c>
      <c r="D16" s="1" t="s">
        <v>159</v>
      </c>
      <c r="E16" s="1" t="s">
        <v>217</v>
      </c>
      <c r="F16" s="1" t="s">
        <v>142</v>
      </c>
      <c r="G16" s="59">
        <v>1</v>
      </c>
      <c r="H16" s="59">
        <v>161</v>
      </c>
      <c r="I16" s="59">
        <v>0</v>
      </c>
      <c r="J16" s="60">
        <f t="shared" si="0"/>
        <v>161</v>
      </c>
      <c r="K16" s="59">
        <v>5</v>
      </c>
      <c r="L16" s="59">
        <v>5</v>
      </c>
      <c r="M16" s="59">
        <v>10</v>
      </c>
      <c r="N16" s="61">
        <v>10</v>
      </c>
      <c r="O16" s="62">
        <v>2</v>
      </c>
      <c r="P16" s="62">
        <v>177</v>
      </c>
      <c r="Q16" s="62">
        <v>0</v>
      </c>
      <c r="R16" s="63">
        <f t="shared" si="1"/>
        <v>177</v>
      </c>
      <c r="S16" s="62">
        <v>5</v>
      </c>
      <c r="T16" s="62">
        <v>6</v>
      </c>
      <c r="U16" s="62">
        <v>6</v>
      </c>
      <c r="V16" s="64">
        <v>6</v>
      </c>
      <c r="X16" s="65">
        <v>170</v>
      </c>
      <c r="Z16" s="66">
        <f t="shared" si="2"/>
        <v>170</v>
      </c>
      <c r="AA16" s="65">
        <v>6</v>
      </c>
      <c r="AB16" s="65">
        <v>6</v>
      </c>
      <c r="AC16" s="65">
        <v>8</v>
      </c>
      <c r="AD16" s="67">
        <v>8</v>
      </c>
      <c r="BC16">
        <f t="shared" si="3"/>
        <v>24</v>
      </c>
      <c r="BD16">
        <f t="shared" si="4"/>
        <v>508</v>
      </c>
      <c r="BE16" s="31">
        <f>IF($O$4&gt;0,(LARGE(($N16,$V16,$AD16,$AL16,$AT16,$BB16),1)),"0")</f>
        <v>10</v>
      </c>
      <c r="BG16">
        <v>161</v>
      </c>
      <c r="BH16">
        <v>0</v>
      </c>
      <c r="BI16" s="31">
        <f t="shared" si="5"/>
        <v>14</v>
      </c>
      <c r="BJ16">
        <f t="shared" si="6"/>
        <v>347</v>
      </c>
    </row>
    <row r="17" spans="1:62" x14ac:dyDescent="0.25">
      <c r="A17" s="1">
        <v>9</v>
      </c>
      <c r="B17" s="1" t="s">
        <v>151</v>
      </c>
      <c r="C17" s="1" t="s">
        <v>221</v>
      </c>
      <c r="D17" s="1" t="s">
        <v>152</v>
      </c>
      <c r="E17" s="1" t="s">
        <v>214</v>
      </c>
      <c r="F17" s="1" t="s">
        <v>153</v>
      </c>
      <c r="G17" s="59">
        <v>1</v>
      </c>
      <c r="H17" s="59">
        <v>165</v>
      </c>
      <c r="I17" s="59">
        <v>0</v>
      </c>
      <c r="J17" s="60">
        <f t="shared" si="0"/>
        <v>165</v>
      </c>
      <c r="K17" s="59">
        <v>5</v>
      </c>
      <c r="L17" s="59">
        <v>6</v>
      </c>
      <c r="M17" s="59">
        <v>7</v>
      </c>
      <c r="N17" s="61">
        <v>7</v>
      </c>
      <c r="Q17" s="62">
        <v>0</v>
      </c>
      <c r="R17" s="63">
        <f t="shared" si="1"/>
        <v>0</v>
      </c>
      <c r="V17" s="64">
        <v>99</v>
      </c>
      <c r="X17" s="65">
        <v>168</v>
      </c>
      <c r="Z17" s="66">
        <f t="shared" si="2"/>
        <v>168</v>
      </c>
      <c r="AA17" s="65">
        <v>5</v>
      </c>
      <c r="AB17" s="65">
        <v>5</v>
      </c>
      <c r="AC17" s="65">
        <v>9</v>
      </c>
      <c r="AD17" s="67">
        <v>9</v>
      </c>
      <c r="BC17">
        <f t="shared" si="3"/>
        <v>115</v>
      </c>
      <c r="BD17">
        <f t="shared" si="4"/>
        <v>333</v>
      </c>
      <c r="BE17" s="31">
        <f>IF($O$4&gt;0,(LARGE(($N17,$V17,$AD17,$AL17,$AT17,$BB17),1)),"0")</f>
        <v>99</v>
      </c>
      <c r="BG17">
        <v>0</v>
      </c>
      <c r="BH17">
        <v>0</v>
      </c>
      <c r="BI17" s="31">
        <f t="shared" si="5"/>
        <v>16</v>
      </c>
      <c r="BJ17">
        <f t="shared" si="6"/>
        <v>333</v>
      </c>
    </row>
    <row r="18" spans="1:62" x14ac:dyDescent="0.25">
      <c r="A18" s="1">
        <v>10</v>
      </c>
      <c r="B18" s="1" t="s">
        <v>264</v>
      </c>
      <c r="C18" s="1" t="s">
        <v>267</v>
      </c>
      <c r="D18" s="1" t="s">
        <v>265</v>
      </c>
      <c r="E18" s="1" t="s">
        <v>214</v>
      </c>
      <c r="F18" s="1" t="s">
        <v>132</v>
      </c>
      <c r="J18" s="60">
        <f t="shared" si="0"/>
        <v>0</v>
      </c>
      <c r="N18" s="61">
        <v>99</v>
      </c>
      <c r="O18" s="62">
        <v>2</v>
      </c>
      <c r="P18" s="62">
        <v>177.5</v>
      </c>
      <c r="Q18" s="62">
        <v>0</v>
      </c>
      <c r="R18" s="63">
        <f t="shared" si="1"/>
        <v>177.5</v>
      </c>
      <c r="S18" s="62">
        <v>6</v>
      </c>
      <c r="T18" s="62">
        <v>6</v>
      </c>
      <c r="U18" s="62">
        <v>5</v>
      </c>
      <c r="V18" s="64">
        <v>5</v>
      </c>
      <c r="Z18" s="66">
        <f t="shared" si="2"/>
        <v>0</v>
      </c>
      <c r="AD18" s="67">
        <v>99</v>
      </c>
      <c r="BC18">
        <f t="shared" si="3"/>
        <v>203</v>
      </c>
      <c r="BD18">
        <f t="shared" si="4"/>
        <v>177.5</v>
      </c>
      <c r="BE18" s="31">
        <f>IF($O$4&gt;0,(LARGE(($N18,$V18,$AD18,$AL18,$AT18,$BB18),1)),"0")</f>
        <v>99</v>
      </c>
      <c r="BG18">
        <v>0</v>
      </c>
      <c r="BH18">
        <v>0</v>
      </c>
      <c r="BI18" s="31">
        <f t="shared" si="5"/>
        <v>104</v>
      </c>
      <c r="BJ18">
        <f t="shared" si="6"/>
        <v>177.5</v>
      </c>
    </row>
    <row r="19" spans="1:62" x14ac:dyDescent="0.25">
      <c r="A19" s="1">
        <v>11</v>
      </c>
      <c r="B19" s="1" t="s">
        <v>156</v>
      </c>
      <c r="C19" s="1" t="s">
        <v>223</v>
      </c>
      <c r="D19" s="1" t="s">
        <v>157</v>
      </c>
      <c r="E19" s="1" t="s">
        <v>214</v>
      </c>
      <c r="F19" s="1" t="s">
        <v>153</v>
      </c>
      <c r="G19" s="59">
        <v>1</v>
      </c>
      <c r="H19" s="59">
        <v>161.5</v>
      </c>
      <c r="I19" s="59">
        <v>0</v>
      </c>
      <c r="J19" s="60">
        <f t="shared" si="0"/>
        <v>161.5</v>
      </c>
      <c r="K19" s="59">
        <v>5</v>
      </c>
      <c r="L19" s="59">
        <v>6.5</v>
      </c>
      <c r="M19" s="59">
        <v>9</v>
      </c>
      <c r="N19" s="61">
        <v>9</v>
      </c>
      <c r="Q19" s="62">
        <v>0</v>
      </c>
      <c r="R19" s="63">
        <f t="shared" si="1"/>
        <v>0</v>
      </c>
      <c r="V19" s="64">
        <v>99</v>
      </c>
      <c r="Z19" s="66">
        <f t="shared" si="2"/>
        <v>0</v>
      </c>
      <c r="AD19" s="67">
        <v>99</v>
      </c>
      <c r="BC19">
        <f t="shared" si="3"/>
        <v>207</v>
      </c>
      <c r="BD19">
        <f t="shared" si="4"/>
        <v>161.5</v>
      </c>
      <c r="BE19" s="31">
        <f>IF($O$4&gt;0,(LARGE(($N19,$V19,$AD19,$AL19,$AT19,$BB19),1)),"0")</f>
        <v>99</v>
      </c>
      <c r="BG19">
        <v>0</v>
      </c>
      <c r="BH19">
        <v>0</v>
      </c>
      <c r="BI19" s="31">
        <f t="shared" si="5"/>
        <v>108</v>
      </c>
      <c r="BJ19">
        <f t="shared" si="6"/>
        <v>161.5</v>
      </c>
    </row>
  </sheetData>
  <sheetProtection sheet="1" objects="1" scenarios="1"/>
  <sortState xmlns:xlrd2="http://schemas.microsoft.com/office/spreadsheetml/2017/richdata2" ref="A9:BN1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11" priority="1" stopIfTrue="1" operator="greaterThanOrEqual">
      <formula>$BL$6</formula>
    </cfRule>
  </conditionalFormatting>
  <dataValidations count="9">
    <dataValidation type="decimal" operator="lessThanOrEqual" allowBlank="1" showInputMessage="1" showErrorMessage="1" sqref="Z20:Z65416 AH9:AH65416 AP9:AP65416 AX9:AX65416 R20:R65416 J20:J65416 BC20:BL65416 BK9:BL19 BG9:BH19" xr:uid="{00000000-0002-0000-0A00-000000000000}">
      <formula1>100</formula1>
    </dataValidation>
    <dataValidation type="whole" allowBlank="1" showInputMessage="1" showErrorMessage="1" sqref="O3:V3" xr:uid="{00000000-0002-0000-0A00-000001000000}">
      <formula1>0</formula1>
      <formula2>99</formula2>
    </dataValidation>
    <dataValidation type="whole" operator="lessThanOrEqual" allowBlank="1" showInputMessage="1" showErrorMessage="1" sqref="BL5" xr:uid="{00000000-0002-0000-0A00-000002000000}">
      <formula1>99</formula1>
    </dataValidation>
    <dataValidation type="whole" operator="lessThanOrEqual" allowBlank="1" showInputMessage="1" showErrorMessage="1" sqref="BL6" xr:uid="{00000000-0002-0000-0A00-000003000000}">
      <formula1>400</formula1>
    </dataValidation>
    <dataValidation type="whole" allowBlank="1" showInputMessage="1" showErrorMessage="1" sqref="M1:N2 U1:V2 BA1:BB2 AS1:AT2 AK1:AL2 AC1:AD2 M8:N65416 AC8:AD65416 U8:V65416 AK8:AL65416 AS8:AT65416 BA8:BB65416" xr:uid="{00000000-0002-0000-0A00-000004000000}">
      <formula1>0</formula1>
      <formula2>999</formula2>
    </dataValidation>
    <dataValidation type="decimal" allowBlank="1" showInputMessage="1" showErrorMessage="1" sqref="K1:L2 S1:T2 AY1:AZ2 AQ1:AR2 AI1:AJ2 AA1:AB2 K8:L65416 AA8:AB65416 S8:T65416 AI8:AJ65416 AQ8:AR65416 AY8:AZ65416" xr:uid="{00000000-0002-0000-0A00-000005000000}">
      <formula1>0</formula1>
      <formula2>99</formula2>
    </dataValidation>
    <dataValidation type="decimal" allowBlank="1" showInputMessage="1" showErrorMessage="1" sqref="H1:I2 P1:Q2 AV1:AW2 AN1:AO2 AF1:AG2 X1:Y2 H8:I65416 X8:Y65416 P8:Q65416 AF8:AG65416 AN8:AO65416 AV8:AW65416" xr:uid="{00000000-0002-0000-0A00-000006000000}">
      <formula1>0</formula1>
      <formula2>400</formula2>
    </dataValidation>
    <dataValidation operator="lessThanOrEqual" allowBlank="1" showInputMessage="1" showErrorMessage="1" sqref="Z8:Z19 AH8 AP8 AX8 BC9:BE19 J1:J2 R1:R2 AX1:AX2 AP1:AP2 AH1:AH2 Z1:Z2 BC1:BK8 BL1:BL4 BL7:BL8 R8:R19 J8:J19 BI9:BJ19" xr:uid="{00000000-0002-0000-0A00-000007000000}"/>
    <dataValidation type="list" allowBlank="1" showInputMessage="1" showErrorMessage="1" sqref="BM1:BM2 BM9:BM65416" xr:uid="{00000000-0002-0000-0A00-000008000000}">
      <formula1>"ja,nee"</formula1>
    </dataValidation>
  </dataValidations>
  <printOptions headings="1" gridLines="1"/>
  <pageMargins left="0.19685039370078741" right="0" top="0.98425196850393704" bottom="0.98425196850393704" header="0.51181102362204722"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L10" sqref="BL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1</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29</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106</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162</v>
      </c>
      <c r="C9" s="1" t="s">
        <v>227</v>
      </c>
      <c r="D9" s="1" t="s">
        <v>163</v>
      </c>
      <c r="E9" s="1" t="s">
        <v>228</v>
      </c>
      <c r="F9" s="1" t="s">
        <v>153</v>
      </c>
      <c r="G9" s="59">
        <v>1</v>
      </c>
      <c r="H9" s="59">
        <v>193.5</v>
      </c>
      <c r="I9" s="59">
        <v>0</v>
      </c>
      <c r="J9" s="60">
        <f>H9+I9</f>
        <v>193.5</v>
      </c>
      <c r="K9" s="59">
        <v>7</v>
      </c>
      <c r="L9" s="59">
        <v>7.5</v>
      </c>
      <c r="M9" s="59">
        <v>1</v>
      </c>
      <c r="N9" s="61">
        <v>1</v>
      </c>
      <c r="O9" s="62">
        <v>3</v>
      </c>
      <c r="P9" s="62">
        <v>191</v>
      </c>
      <c r="Q9" s="62">
        <v>0</v>
      </c>
      <c r="R9" s="63">
        <f>P9+Q9</f>
        <v>191</v>
      </c>
      <c r="S9" s="62">
        <v>7</v>
      </c>
      <c r="T9" s="62">
        <v>8</v>
      </c>
      <c r="U9" s="62">
        <v>1</v>
      </c>
      <c r="V9" s="64">
        <v>1</v>
      </c>
      <c r="X9" s="65">
        <v>185.5</v>
      </c>
      <c r="Z9" s="66">
        <f>X9+Y9</f>
        <v>185.5</v>
      </c>
      <c r="AA9" s="65">
        <v>6.5</v>
      </c>
      <c r="AB9" s="65">
        <v>6.5</v>
      </c>
      <c r="AC9" s="65">
        <v>1</v>
      </c>
      <c r="AD9" s="67">
        <v>1</v>
      </c>
      <c r="BC9">
        <f>N9+V9+AD9+AL9+AT9+BB9</f>
        <v>3</v>
      </c>
      <c r="BD9">
        <f>J9+R9+Z9+AH9+AP9+AX9</f>
        <v>570</v>
      </c>
      <c r="BE9" s="31">
        <f>IF($O$4&gt;0,(LARGE(($N9,$V9,$AD9,$AL9,$AT9,$BB9),1)),"0")</f>
        <v>1</v>
      </c>
      <c r="BG9">
        <v>185.5</v>
      </c>
      <c r="BH9">
        <v>0</v>
      </c>
      <c r="BI9" s="31">
        <f>BC9-BE9-BF9</f>
        <v>2</v>
      </c>
      <c r="BJ9">
        <f>BD9-BG9-BH9</f>
        <v>384.5</v>
      </c>
      <c r="BK9" s="1">
        <v>1</v>
      </c>
      <c r="BN9" s="86"/>
    </row>
    <row r="10" spans="1:66" x14ac:dyDescent="0.25">
      <c r="A10" s="1">
        <v>2</v>
      </c>
      <c r="B10" s="1" t="s">
        <v>164</v>
      </c>
      <c r="C10" s="1" t="s">
        <v>229</v>
      </c>
      <c r="D10" s="1" t="s">
        <v>165</v>
      </c>
      <c r="E10" s="1" t="s">
        <v>228</v>
      </c>
      <c r="F10" s="1" t="s">
        <v>148</v>
      </c>
      <c r="G10" s="59">
        <v>1</v>
      </c>
      <c r="H10" s="59">
        <v>184</v>
      </c>
      <c r="I10" s="59">
        <v>0</v>
      </c>
      <c r="J10" s="60">
        <f>H10+I10</f>
        <v>184</v>
      </c>
      <c r="K10" s="59">
        <v>6.5</v>
      </c>
      <c r="L10" s="59">
        <v>6.5</v>
      </c>
      <c r="M10" s="59">
        <v>2</v>
      </c>
      <c r="N10" s="61">
        <v>2</v>
      </c>
      <c r="O10" s="62">
        <v>3</v>
      </c>
      <c r="P10" s="62">
        <v>178.5</v>
      </c>
      <c r="Q10" s="62">
        <v>0</v>
      </c>
      <c r="R10" s="63">
        <f>P10+Q10</f>
        <v>178.5</v>
      </c>
      <c r="S10" s="62">
        <v>5.5</v>
      </c>
      <c r="T10" s="62">
        <v>6.5</v>
      </c>
      <c r="U10" s="62">
        <v>2</v>
      </c>
      <c r="V10" s="64">
        <v>2</v>
      </c>
      <c r="Z10" s="66">
        <f>X10+Y10</f>
        <v>0</v>
      </c>
      <c r="AD10" s="67">
        <v>99</v>
      </c>
      <c r="BC10">
        <f>N10+V10+AD10+AL10+AT10+BB10</f>
        <v>103</v>
      </c>
      <c r="BD10">
        <f>J10+R10+Z10+AH10+AP10+AX10</f>
        <v>362.5</v>
      </c>
      <c r="BE10" s="31">
        <f>IF($O$4&gt;0,(LARGE(($N10,$V10,$AD10,$AL10,$AT10,$BB10),1)),"0")</f>
        <v>99</v>
      </c>
      <c r="BG10">
        <v>0</v>
      </c>
      <c r="BH10">
        <v>0</v>
      </c>
      <c r="BI10" s="31">
        <f>BC10-BE10-BF10</f>
        <v>4</v>
      </c>
      <c r="BJ10">
        <f>BD10-BG10-BH10</f>
        <v>362.5</v>
      </c>
      <c r="BL10" s="1">
        <v>1</v>
      </c>
    </row>
  </sheetData>
  <sheetProtection sheet="1" objects="1" scenarios="1"/>
  <sortState xmlns:xlrd2="http://schemas.microsoft.com/office/spreadsheetml/2017/richdata2" ref="A9:BN10">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36 AV9:AW65336 P9:Q65336 X9:Y65336 AF9:AG65336 AN9:AO65336">
    <cfRule type="cellIs" dxfId="1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336 AC8:AD65336 U8:V65336 AK8:AL65336 AS8:AT65336 BA8:BB65336" xr:uid="{00000000-0002-0000-0B00-000003000000}">
      <formula1>0</formula1>
      <formula2>999</formula2>
    </dataValidation>
    <dataValidation type="decimal" allowBlank="1" showInputMessage="1" showErrorMessage="1" sqref="K1:L2 S1:T2 AY1:AZ2 AQ1:AR2 AI1:AJ2 AA1:AB2 K8:L65336 AA8:AB65336 S8:T65336 AI8:AJ65336 AQ8:AR65336 AY8:AZ65336" xr:uid="{00000000-0002-0000-0B00-000004000000}">
      <formula1>0</formula1>
      <formula2>99</formula2>
    </dataValidation>
    <dataValidation type="decimal" allowBlank="1" showInputMessage="1" showErrorMessage="1" sqref="H1:I2 P1:Q2 AV1:AW2 AN1:AO2 AF1:AG2 X1:Y2 H8:I65336 X8:Y65336 P8:Q65336 AF8:AG65336 AN8:AO65336 AV8:AW65336" xr:uid="{00000000-0002-0000-0B00-000005000000}">
      <formula1>0</formula1>
      <formula2>400</formula2>
    </dataValidation>
    <dataValidation operator="lessThanOrEqual" allowBlank="1" showInputMessage="1" showErrorMessage="1" sqref="Z8:Z10 AH8 AP8 AX8 BC9:BE10 J1:J2 R1:R2 AX1:AX2 AP1:AP2 AH1:AH2 Z1:Z2 BC1:BK8 BL1:BL4 BL7:BL8 R8:R10 J8:J10 BI9:BJ10" xr:uid="{00000000-0002-0000-0B00-000006000000}"/>
    <dataValidation type="list" allowBlank="1" showInputMessage="1" showErrorMessage="1" sqref="BM1:BM2 BM9:BM65336" xr:uid="{00000000-0002-0000-0B00-000007000000}">
      <formula1>"ja,nee"</formula1>
    </dataValidation>
    <dataValidation type="decimal" operator="lessThanOrEqual" allowBlank="1" showInputMessage="1" showErrorMessage="1" sqref="BK9:BL10 AH9:AH65336 AP9:AP65336 AX9:AX65336 BC11:BL65336 R11:R65336 J11:J65336 Z11:Z65336 BG9:BH10"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D9" sqref="D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1</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29</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107</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160</v>
      </c>
      <c r="C9" s="1" t="s">
        <v>225</v>
      </c>
      <c r="D9" s="1" t="s">
        <v>161</v>
      </c>
      <c r="E9" s="1" t="s">
        <v>226</v>
      </c>
      <c r="F9" s="1" t="s">
        <v>148</v>
      </c>
      <c r="G9" s="59">
        <v>1</v>
      </c>
      <c r="H9" s="59">
        <v>197</v>
      </c>
      <c r="I9" s="59">
        <v>0</v>
      </c>
      <c r="J9" s="60">
        <f>H9+I9</f>
        <v>197</v>
      </c>
      <c r="K9" s="59">
        <v>7</v>
      </c>
      <c r="L9" s="59">
        <v>7</v>
      </c>
      <c r="M9" s="59">
        <v>1</v>
      </c>
      <c r="N9" s="61">
        <v>1</v>
      </c>
      <c r="Q9" s="62">
        <v>0</v>
      </c>
      <c r="R9" s="63">
        <f>P9+Q9</f>
        <v>0</v>
      </c>
      <c r="V9" s="64">
        <v>99</v>
      </c>
      <c r="X9" s="65">
        <v>181.5</v>
      </c>
      <c r="Z9" s="66">
        <f>X9+Y9</f>
        <v>181.5</v>
      </c>
      <c r="AA9" s="65">
        <v>6</v>
      </c>
      <c r="AB9" s="65">
        <v>6</v>
      </c>
      <c r="AC9" s="65">
        <v>1</v>
      </c>
      <c r="AD9" s="67">
        <v>1</v>
      </c>
      <c r="BC9">
        <f>N9+V9+AD9+AL9+AT9+BB9</f>
        <v>101</v>
      </c>
      <c r="BD9">
        <f>J9+R9+Z9+AH9+AP9+AX9</f>
        <v>378.5</v>
      </c>
      <c r="BE9" s="31">
        <f>IF($O$4&gt;0,(LARGE(($N9,$V9,$AD9,$AL9,$AT9,$BB9),1)),"0")</f>
        <v>99</v>
      </c>
      <c r="BG9">
        <v>0</v>
      </c>
      <c r="BH9">
        <v>0</v>
      </c>
      <c r="BI9" s="31">
        <f>BC9-BE9-BF9</f>
        <v>2</v>
      </c>
      <c r="BJ9">
        <f>BD9-BG9-BH9</f>
        <v>378.5</v>
      </c>
      <c r="BK9" s="1">
        <v>1</v>
      </c>
      <c r="BN9" s="86"/>
    </row>
  </sheetData>
  <sheetProtection sheet="1" objects="1" scenarios="1"/>
  <sortState xmlns:xlrd2="http://schemas.microsoft.com/office/spreadsheetml/2017/richdata2" ref="A9:BN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46 AV9:AW65346 P9:Q65346 X9:Y65346 AF9:AG65346 AN9:AO65346">
    <cfRule type="cellIs" dxfId="9" priority="1" stopIfTrue="1" operator="greaterThanOrEqual">
      <formula>$BL$6</formula>
    </cfRule>
  </conditionalFormatting>
  <dataValidations count="9">
    <dataValidation type="decimal" operator="lessThanOrEqual" allowBlank="1" showInputMessage="1" showErrorMessage="1" sqref="J10:J65346 Z10:Z65346 R10:R65346 BC10:BL65346 BK9:BL9 AH9:AH65346 AP9:AP65346 AX9:AX65346 BG9:BH9" xr:uid="{00000000-0002-0000-0C00-000000000000}">
      <formula1>100</formula1>
    </dataValidation>
    <dataValidation type="list" allowBlank="1" showInputMessage="1" showErrorMessage="1" sqref="BM1:BM2 BM9:BM65346" xr:uid="{00000000-0002-0000-0C00-000001000000}">
      <formula1>"ja,nee"</formula1>
    </dataValidation>
    <dataValidation operator="lessThanOrEqual" allowBlank="1" showInputMessage="1" showErrorMessage="1" sqref="BC9:BE9 R8:R9 AH8 AP8 AX8 J8:J9 J1:J2 R1:R2 AX1:AX2 AP1:AP2 AH1:AH2 Z1:Z2 BC1:BK8 BL1:BL4 BL7:BL8 Z8:Z9 BI9:BJ9" xr:uid="{00000000-0002-0000-0C00-000002000000}"/>
    <dataValidation type="decimal" allowBlank="1" showInputMessage="1" showErrorMessage="1" sqref="H1:I2 P1:Q2 AV1:AW2 AN1:AO2 AF1:AG2 X1:Y2 H8:I65346 X8:Y65346 P8:Q65346 AF8:AG65346 AN8:AO65346 AV8:AW65346" xr:uid="{00000000-0002-0000-0C00-000003000000}">
      <formula1>0</formula1>
      <formula2>400</formula2>
    </dataValidation>
    <dataValidation type="decimal" allowBlank="1" showInputMessage="1" showErrorMessage="1" sqref="K1:L2 S1:T2 AY1:AZ2 AQ1:AR2 AI1:AJ2 AA1:AB2 K8:L65346 AA8:AB65346 S8:T65346 AI8:AJ65346 AQ8:AR65346 AY8:AZ65346" xr:uid="{00000000-0002-0000-0C00-000004000000}">
      <formula1>0</formula1>
      <formula2>99</formula2>
    </dataValidation>
    <dataValidation type="whole" allowBlank="1" showInputMessage="1" showErrorMessage="1" sqref="M1:N2 U1:V2 BA1:BB2 AS1:AT2 AK1:AL2 AC1:AD2 M8:N65346 AC8:AD65346 U8:V65346 AK8:AL65346 AS8:AT65346 BA8:BB6534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C11" sqref="C1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4</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29</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166</v>
      </c>
      <c r="C9" s="1" t="s">
        <v>230</v>
      </c>
      <c r="D9" s="1" t="s">
        <v>167</v>
      </c>
      <c r="E9" s="1" t="s">
        <v>231</v>
      </c>
      <c r="F9" s="1" t="s">
        <v>168</v>
      </c>
      <c r="G9" s="59">
        <v>1</v>
      </c>
      <c r="H9" s="59">
        <v>211</v>
      </c>
      <c r="I9" s="59">
        <v>0</v>
      </c>
      <c r="J9" s="60">
        <f t="shared" ref="J9:J14" si="0">H9+I9</f>
        <v>211</v>
      </c>
      <c r="K9" s="59">
        <v>7</v>
      </c>
      <c r="L9" s="59">
        <v>7</v>
      </c>
      <c r="M9" s="59">
        <v>1</v>
      </c>
      <c r="N9" s="61">
        <v>1</v>
      </c>
      <c r="O9" s="62">
        <v>3</v>
      </c>
      <c r="P9" s="62">
        <v>185.5</v>
      </c>
      <c r="Q9" s="62">
        <v>0</v>
      </c>
      <c r="R9" s="63">
        <f t="shared" ref="R9:R14" si="1">P9+Q9</f>
        <v>185.5</v>
      </c>
      <c r="S9" s="62">
        <v>6.5</v>
      </c>
      <c r="T9" s="62">
        <v>7</v>
      </c>
      <c r="U9" s="62">
        <v>2</v>
      </c>
      <c r="V9" s="64">
        <v>2</v>
      </c>
      <c r="X9" s="65">
        <v>190.5</v>
      </c>
      <c r="Z9" s="66">
        <f t="shared" ref="Z9:Z14" si="2">X9+Y9</f>
        <v>190.5</v>
      </c>
      <c r="AA9" s="65">
        <v>6.5</v>
      </c>
      <c r="AB9" s="65">
        <v>6</v>
      </c>
      <c r="AC9" s="65">
        <v>2</v>
      </c>
      <c r="AD9" s="67">
        <v>2</v>
      </c>
      <c r="BC9">
        <f t="shared" ref="BC9:BC14" si="3">N9+V9+AD9+AL9+AT9+BB9</f>
        <v>5</v>
      </c>
      <c r="BD9">
        <f t="shared" ref="BD9:BD14" si="4">J9+R9+Z9+AH9+AP9+AX9</f>
        <v>587</v>
      </c>
      <c r="BE9" s="31">
        <f>IF($O$4&gt;0,(LARGE(($N9,$V9,$AD9,$AL9,$AT9,$BB9),1)),"0")</f>
        <v>2</v>
      </c>
      <c r="BG9">
        <v>185.5</v>
      </c>
      <c r="BH9">
        <v>0</v>
      </c>
      <c r="BI9" s="31">
        <f t="shared" ref="BI9:BI14" si="5">BC9-BE9-BF9</f>
        <v>3</v>
      </c>
      <c r="BJ9">
        <f t="shared" ref="BJ9:BJ14" si="6">BD9-BG9-BH9</f>
        <v>401.5</v>
      </c>
      <c r="BK9" s="1">
        <v>1</v>
      </c>
      <c r="BN9" s="86"/>
    </row>
    <row r="10" spans="1:66" x14ac:dyDescent="0.25">
      <c r="A10" s="1">
        <v>2</v>
      </c>
      <c r="B10" s="1" t="s">
        <v>172</v>
      </c>
      <c r="C10" s="1" t="s">
        <v>234</v>
      </c>
      <c r="D10" s="1" t="s">
        <v>173</v>
      </c>
      <c r="E10" s="1" t="s">
        <v>233</v>
      </c>
      <c r="F10" s="1" t="s">
        <v>174</v>
      </c>
      <c r="G10" s="59">
        <v>1</v>
      </c>
      <c r="H10" s="59">
        <v>200</v>
      </c>
      <c r="I10" s="59">
        <v>0</v>
      </c>
      <c r="J10" s="60">
        <f t="shared" si="0"/>
        <v>200</v>
      </c>
      <c r="K10" s="59">
        <v>7</v>
      </c>
      <c r="L10" s="59">
        <v>7</v>
      </c>
      <c r="M10" s="59">
        <v>3</v>
      </c>
      <c r="N10" s="61">
        <v>3</v>
      </c>
      <c r="O10" s="62">
        <v>3</v>
      </c>
      <c r="P10" s="62">
        <v>189.5</v>
      </c>
      <c r="Q10" s="62">
        <v>0</v>
      </c>
      <c r="R10" s="63">
        <f t="shared" si="1"/>
        <v>189.5</v>
      </c>
      <c r="S10" s="62">
        <v>6.5</v>
      </c>
      <c r="T10" s="62">
        <v>7</v>
      </c>
      <c r="U10" s="62">
        <v>1</v>
      </c>
      <c r="V10" s="64">
        <v>1</v>
      </c>
      <c r="X10" s="65">
        <v>186.5</v>
      </c>
      <c r="Z10" s="66">
        <f t="shared" si="2"/>
        <v>186.5</v>
      </c>
      <c r="AA10" s="65">
        <v>6.5</v>
      </c>
      <c r="AB10" s="65">
        <v>6.5</v>
      </c>
      <c r="AC10" s="65">
        <v>4</v>
      </c>
      <c r="AD10" s="67">
        <v>4</v>
      </c>
      <c r="BC10">
        <f t="shared" si="3"/>
        <v>8</v>
      </c>
      <c r="BD10">
        <f t="shared" si="4"/>
        <v>576</v>
      </c>
      <c r="BE10" s="31">
        <f>IF($O$4&gt;0,(LARGE(($N10,$V10,$AD10,$AL10,$AT10,$BB10),1)),"0")</f>
        <v>4</v>
      </c>
      <c r="BG10">
        <v>186.5</v>
      </c>
      <c r="BH10">
        <v>0</v>
      </c>
      <c r="BI10" s="31">
        <f t="shared" si="5"/>
        <v>4</v>
      </c>
      <c r="BJ10">
        <f t="shared" si="6"/>
        <v>389.5</v>
      </c>
      <c r="BK10" s="1">
        <v>2</v>
      </c>
    </row>
    <row r="11" spans="1:66" x14ac:dyDescent="0.25">
      <c r="A11" s="1">
        <v>3</v>
      </c>
      <c r="B11" s="1" t="s">
        <v>175</v>
      </c>
      <c r="C11" s="1" t="s">
        <v>235</v>
      </c>
      <c r="D11" s="1" t="s">
        <v>176</v>
      </c>
      <c r="E11" s="1" t="s">
        <v>231</v>
      </c>
      <c r="F11" s="1" t="s">
        <v>135</v>
      </c>
      <c r="G11" s="59">
        <v>1</v>
      </c>
      <c r="H11" s="59">
        <v>195</v>
      </c>
      <c r="I11" s="59">
        <v>0</v>
      </c>
      <c r="J11" s="60">
        <f t="shared" si="0"/>
        <v>195</v>
      </c>
      <c r="K11" s="59">
        <v>6.5</v>
      </c>
      <c r="L11" s="59">
        <v>7</v>
      </c>
      <c r="M11" s="59">
        <v>4</v>
      </c>
      <c r="N11" s="61">
        <v>4</v>
      </c>
      <c r="Q11" s="62">
        <v>0</v>
      </c>
      <c r="R11" s="63">
        <f t="shared" si="1"/>
        <v>0</v>
      </c>
      <c r="V11" s="64">
        <v>99</v>
      </c>
      <c r="X11" s="65">
        <v>191</v>
      </c>
      <c r="Z11" s="66">
        <f t="shared" si="2"/>
        <v>191</v>
      </c>
      <c r="AA11" s="65">
        <v>6</v>
      </c>
      <c r="AB11" s="65">
        <v>6.5</v>
      </c>
      <c r="AC11" s="65">
        <v>1</v>
      </c>
      <c r="AD11" s="67">
        <v>1</v>
      </c>
      <c r="BC11">
        <f t="shared" si="3"/>
        <v>104</v>
      </c>
      <c r="BD11">
        <f t="shared" si="4"/>
        <v>386</v>
      </c>
      <c r="BE11" s="31">
        <f>IF($O$4&gt;0,(LARGE(($N11,$V11,$AD11,$AL11,$AT11,$BB11),1)),"0")</f>
        <v>99</v>
      </c>
      <c r="BG11">
        <v>0</v>
      </c>
      <c r="BH11">
        <v>0</v>
      </c>
      <c r="BI11" s="31">
        <f t="shared" si="5"/>
        <v>5</v>
      </c>
      <c r="BJ11">
        <f t="shared" si="6"/>
        <v>386</v>
      </c>
      <c r="BK11" s="1">
        <v>3</v>
      </c>
    </row>
    <row r="12" spans="1:66" x14ac:dyDescent="0.25">
      <c r="A12" s="1">
        <v>4</v>
      </c>
      <c r="B12" s="1" t="s">
        <v>169</v>
      </c>
      <c r="C12" s="1" t="s">
        <v>232</v>
      </c>
      <c r="D12" s="1" t="s">
        <v>170</v>
      </c>
      <c r="E12" s="1" t="s">
        <v>233</v>
      </c>
      <c r="F12" s="1" t="s">
        <v>171</v>
      </c>
      <c r="G12" s="59">
        <v>1</v>
      </c>
      <c r="H12" s="59">
        <v>208</v>
      </c>
      <c r="I12" s="59">
        <v>0</v>
      </c>
      <c r="J12" s="60">
        <f t="shared" si="0"/>
        <v>208</v>
      </c>
      <c r="K12" s="59">
        <v>7</v>
      </c>
      <c r="L12" s="59">
        <v>7.5</v>
      </c>
      <c r="M12" s="59">
        <v>2</v>
      </c>
      <c r="N12" s="61">
        <v>2</v>
      </c>
      <c r="O12" s="62">
        <v>3</v>
      </c>
      <c r="P12" s="62">
        <v>182</v>
      </c>
      <c r="Q12" s="62">
        <v>0</v>
      </c>
      <c r="R12" s="63">
        <f t="shared" si="1"/>
        <v>182</v>
      </c>
      <c r="S12" s="62">
        <v>6</v>
      </c>
      <c r="T12" s="62">
        <v>6.5</v>
      </c>
      <c r="U12" s="62">
        <v>4</v>
      </c>
      <c r="V12" s="64">
        <v>4</v>
      </c>
      <c r="X12" s="65">
        <v>187.5</v>
      </c>
      <c r="Z12" s="66">
        <f t="shared" si="2"/>
        <v>187.5</v>
      </c>
      <c r="AA12" s="65">
        <v>6.5</v>
      </c>
      <c r="AB12" s="65">
        <v>6.5</v>
      </c>
      <c r="AC12" s="65">
        <v>3</v>
      </c>
      <c r="AD12" s="67">
        <v>3</v>
      </c>
      <c r="BC12">
        <f t="shared" si="3"/>
        <v>9</v>
      </c>
      <c r="BD12">
        <f t="shared" si="4"/>
        <v>577.5</v>
      </c>
      <c r="BE12" s="31">
        <f>IF($O$4&gt;0,(LARGE(($N12,$V12,$AD12,$AL12,$AT12,$BB12),1)),"0")</f>
        <v>4</v>
      </c>
      <c r="BG12">
        <v>182</v>
      </c>
      <c r="BH12">
        <v>0</v>
      </c>
      <c r="BI12" s="31">
        <f t="shared" si="5"/>
        <v>5</v>
      </c>
      <c r="BJ12">
        <f t="shared" si="6"/>
        <v>395.5</v>
      </c>
      <c r="BK12" s="1">
        <v>4</v>
      </c>
    </row>
    <row r="13" spans="1:66" x14ac:dyDescent="0.25">
      <c r="A13" s="1">
        <v>5</v>
      </c>
      <c r="B13" s="1" t="s">
        <v>177</v>
      </c>
      <c r="C13" s="1" t="s">
        <v>236</v>
      </c>
      <c r="D13" s="1" t="s">
        <v>178</v>
      </c>
      <c r="E13" s="1" t="s">
        <v>231</v>
      </c>
      <c r="F13" s="1" t="s">
        <v>132</v>
      </c>
      <c r="G13" s="59">
        <v>1</v>
      </c>
      <c r="H13" s="59">
        <v>185.5</v>
      </c>
      <c r="I13" s="59">
        <v>0</v>
      </c>
      <c r="J13" s="60">
        <f t="shared" si="0"/>
        <v>185.5</v>
      </c>
      <c r="K13" s="59">
        <v>6.5</v>
      </c>
      <c r="L13" s="59">
        <v>6.5</v>
      </c>
      <c r="M13" s="59">
        <v>5</v>
      </c>
      <c r="N13" s="61">
        <v>5</v>
      </c>
      <c r="O13" s="62">
        <v>3</v>
      </c>
      <c r="P13" s="62">
        <v>182.5</v>
      </c>
      <c r="Q13" s="62">
        <v>0</v>
      </c>
      <c r="R13" s="63">
        <f t="shared" si="1"/>
        <v>182.5</v>
      </c>
      <c r="S13" s="62">
        <v>6</v>
      </c>
      <c r="T13" s="62">
        <v>7.5</v>
      </c>
      <c r="U13" s="62">
        <v>3</v>
      </c>
      <c r="V13" s="64">
        <v>3</v>
      </c>
      <c r="Z13" s="66">
        <f t="shared" si="2"/>
        <v>0</v>
      </c>
      <c r="AD13" s="67">
        <v>99</v>
      </c>
      <c r="BC13">
        <f t="shared" si="3"/>
        <v>107</v>
      </c>
      <c r="BD13">
        <f t="shared" si="4"/>
        <v>368</v>
      </c>
      <c r="BE13" s="31">
        <f>IF($O$4&gt;0,(LARGE(($N13,$V13,$AD13,$AL13,$AT13,$BB13),1)),"0")</f>
        <v>99</v>
      </c>
      <c r="BG13">
        <v>0</v>
      </c>
      <c r="BH13">
        <v>0</v>
      </c>
      <c r="BI13" s="31">
        <f t="shared" si="5"/>
        <v>8</v>
      </c>
      <c r="BJ13">
        <f t="shared" si="6"/>
        <v>368</v>
      </c>
      <c r="BL13" s="1">
        <v>1</v>
      </c>
    </row>
    <row r="14" spans="1:66" x14ac:dyDescent="0.25">
      <c r="A14" s="1">
        <v>6</v>
      </c>
      <c r="B14" s="1" t="s">
        <v>179</v>
      </c>
      <c r="C14" s="1" t="s">
        <v>237</v>
      </c>
      <c r="D14" s="1" t="s">
        <v>180</v>
      </c>
      <c r="E14" s="1" t="s">
        <v>231</v>
      </c>
      <c r="F14" s="1" t="s">
        <v>153</v>
      </c>
      <c r="G14" s="59">
        <v>1</v>
      </c>
      <c r="H14" s="59">
        <v>168</v>
      </c>
      <c r="I14" s="59">
        <v>0</v>
      </c>
      <c r="J14" s="60">
        <f t="shared" si="0"/>
        <v>168</v>
      </c>
      <c r="K14" s="59">
        <v>5.5</v>
      </c>
      <c r="L14" s="59">
        <v>6</v>
      </c>
      <c r="M14" s="59">
        <v>6</v>
      </c>
      <c r="N14" s="61">
        <v>6</v>
      </c>
      <c r="O14" s="62">
        <v>3</v>
      </c>
      <c r="P14" s="62">
        <v>152.5</v>
      </c>
      <c r="Q14" s="62">
        <v>0</v>
      </c>
      <c r="R14" s="63">
        <f t="shared" si="1"/>
        <v>152.5</v>
      </c>
      <c r="S14" s="62">
        <v>5.5</v>
      </c>
      <c r="T14" s="62">
        <v>6</v>
      </c>
      <c r="U14" s="62">
        <v>5</v>
      </c>
      <c r="V14" s="64">
        <v>5</v>
      </c>
      <c r="X14" s="65">
        <v>173</v>
      </c>
      <c r="Z14" s="66">
        <f t="shared" si="2"/>
        <v>173</v>
      </c>
      <c r="AA14" s="65">
        <v>6</v>
      </c>
      <c r="AB14" s="65">
        <v>6</v>
      </c>
      <c r="AC14" s="65">
        <v>5</v>
      </c>
      <c r="AD14" s="67">
        <v>5</v>
      </c>
      <c r="BC14">
        <f t="shared" si="3"/>
        <v>16</v>
      </c>
      <c r="BD14">
        <f t="shared" si="4"/>
        <v>493.5</v>
      </c>
      <c r="BE14" s="31">
        <f>IF($O$4&gt;0,(LARGE(($N14,$V14,$AD14,$AL14,$AT14,$BB14),1)),"0")</f>
        <v>6</v>
      </c>
      <c r="BG14">
        <v>168</v>
      </c>
      <c r="BH14">
        <v>0</v>
      </c>
      <c r="BI14" s="31">
        <f t="shared" si="5"/>
        <v>10</v>
      </c>
      <c r="BJ14">
        <f t="shared" si="6"/>
        <v>325.5</v>
      </c>
    </row>
  </sheetData>
  <sheetProtection sheet="1" objects="1" scenarios="1"/>
  <sortState xmlns:xlrd2="http://schemas.microsoft.com/office/spreadsheetml/2017/richdata2" ref="A9:BN14">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8" priority="1" stopIfTrue="1" operator="greaterThanOrEqual">
      <formula>$BL$6</formula>
    </cfRule>
  </conditionalFormatting>
  <dataValidations count="9">
    <dataValidation type="decimal" operator="lessThanOrEqual" allowBlank="1" showInputMessage="1" showErrorMessage="1" sqref="BC15:BL65416 BK9:BL14 AH9:AH65416 AP9:AP65416 AX9:AX65416 BG9:BH14 Z15:Z65416 J15:J65416 R15:R65416" xr:uid="{00000000-0002-0000-0D00-000000000000}">
      <formula1>100</formula1>
    </dataValidation>
    <dataValidation type="list" allowBlank="1" showInputMessage="1" showErrorMessage="1" sqref="BM1:BM2 BM9:BM65416" xr:uid="{00000000-0002-0000-0D00-000001000000}">
      <formula1>"ja,nee"</formula1>
    </dataValidation>
    <dataValidation operator="lessThanOrEqual" allowBlank="1" showInputMessage="1" showErrorMessage="1" sqref="Z8:Z14 AH8 AP8 AX8 BC9:BE14 J1:J2 R1:R2 AX1:AX2 AP1:AP2 AH1:AH2 Z1:Z2 BC1:BK8 BL1:BL4 BL7:BL8 R8:R14 J8:J14 BI9:BJ14" xr:uid="{00000000-0002-0000-0D00-000002000000}"/>
    <dataValidation type="decimal" allowBlank="1" showInputMessage="1" showErrorMessage="1" sqref="H1:I2 P1:Q2 AV1:AW2 AN1:AO2 AF1:AG2 X1:Y2 H8:I65416 X8:Y65416 P8:Q65416 AF8:AG65416 AN8:AO65416 AV8:AW65416" xr:uid="{00000000-0002-0000-0D00-000003000000}">
      <formula1>0</formula1>
      <formula2>400</formula2>
    </dataValidation>
    <dataValidation type="decimal" allowBlank="1" showInputMessage="1" showErrorMessage="1" sqref="K1:L2 S1:T2 AY1:AZ2 AQ1:AR2 AI1:AJ2 AA1:AB2 K8:L65416 AA8:AB65416 S8:T65416 AI8:AJ65416 AQ8:AR65416 AY8:AZ65416" xr:uid="{00000000-0002-0000-0D00-000004000000}">
      <formula1>0</formula1>
      <formula2>99</formula2>
    </dataValidation>
    <dataValidation type="whole" allowBlank="1" showInputMessage="1" showErrorMessage="1" sqref="M1:N2 U1:V2 BA1:BB2 AS1:AT2 AK1:AL2 AC1:AD2 M8:N65416 AC8:AD65416 U8:V65416 AK8:AL65416 AS8:AT65416 BA8:BB6541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9" t="s">
        <v>9</v>
      </c>
      <c r="B3" s="101"/>
      <c r="C3" s="96" t="str">
        <f>Instellingen!B3</f>
        <v>Kring West-Veluwe</v>
      </c>
      <c r="D3" s="97"/>
      <c r="E3" s="98"/>
      <c r="F3" s="99"/>
      <c r="G3" s="100"/>
      <c r="H3" s="100"/>
      <c r="I3" s="100"/>
      <c r="J3" s="100"/>
      <c r="K3" s="100"/>
      <c r="L3" s="100"/>
      <c r="M3" s="100"/>
      <c r="N3" s="101"/>
      <c r="O3" s="96"/>
      <c r="P3" s="97"/>
      <c r="Q3" s="97"/>
      <c r="R3" s="97"/>
      <c r="S3" s="97"/>
      <c r="T3" s="97"/>
      <c r="U3" s="97"/>
      <c r="V3" s="98"/>
      <c r="W3" s="139"/>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1"/>
      <c r="BC3" s="99" t="s">
        <v>41</v>
      </c>
      <c r="BD3" s="100"/>
      <c r="BE3" s="100"/>
      <c r="BF3" s="100"/>
      <c r="BG3" s="100"/>
      <c r="BH3" s="100"/>
      <c r="BI3" s="100"/>
      <c r="BJ3" s="100"/>
      <c r="BK3" s="101"/>
      <c r="BL3" s="19">
        <f>Instellingen!B6</f>
        <v>3</v>
      </c>
      <c r="BM3" s="74"/>
      <c r="BN3" s="124"/>
    </row>
    <row r="4" spans="1:66" x14ac:dyDescent="0.25">
      <c r="A4" s="99" t="s">
        <v>10</v>
      </c>
      <c r="B4" s="101"/>
      <c r="C4" s="96" t="s">
        <v>50</v>
      </c>
      <c r="D4" s="97"/>
      <c r="E4" s="98"/>
      <c r="F4" s="99" t="s">
        <v>72</v>
      </c>
      <c r="G4" s="100"/>
      <c r="H4" s="100"/>
      <c r="I4" s="100"/>
      <c r="J4" s="100"/>
      <c r="K4" s="100"/>
      <c r="L4" s="100"/>
      <c r="M4" s="100"/>
      <c r="N4" s="101"/>
      <c r="O4" s="96">
        <f>Instellingen!B7</f>
        <v>1</v>
      </c>
      <c r="P4" s="97"/>
      <c r="Q4" s="97"/>
      <c r="R4" s="97"/>
      <c r="S4" s="97"/>
      <c r="T4" s="97"/>
      <c r="U4" s="97"/>
      <c r="V4" s="98"/>
      <c r="W4" s="142"/>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4"/>
      <c r="BC4" s="99"/>
      <c r="BD4" s="100"/>
      <c r="BE4" s="100"/>
      <c r="BF4" s="100"/>
      <c r="BG4" s="100"/>
      <c r="BH4" s="100"/>
      <c r="BI4" s="100"/>
      <c r="BJ4" s="100"/>
      <c r="BK4" s="101"/>
      <c r="BL4" s="19"/>
      <c r="BM4" s="75"/>
      <c r="BN4" s="127"/>
    </row>
    <row r="5" spans="1:66" x14ac:dyDescent="0.25">
      <c r="A5" s="99" t="s">
        <v>11</v>
      </c>
      <c r="B5" s="101"/>
      <c r="C5" s="96"/>
      <c r="D5" s="97"/>
      <c r="E5" s="98"/>
      <c r="F5" s="99" t="s">
        <v>12</v>
      </c>
      <c r="G5" s="100"/>
      <c r="H5" s="100"/>
      <c r="I5" s="100"/>
      <c r="J5" s="100"/>
      <c r="K5" s="100"/>
      <c r="L5" s="100"/>
      <c r="M5" s="100"/>
      <c r="N5" s="101"/>
      <c r="O5" s="96">
        <f>Instellingen!B5</f>
        <v>99</v>
      </c>
      <c r="P5" s="97"/>
      <c r="Q5" s="97"/>
      <c r="R5" s="97"/>
      <c r="S5" s="97"/>
      <c r="T5" s="97"/>
      <c r="U5" s="97"/>
      <c r="V5" s="98"/>
      <c r="W5" s="145"/>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7"/>
      <c r="BC5" s="99"/>
      <c r="BD5" s="100"/>
      <c r="BE5" s="100"/>
      <c r="BF5" s="100"/>
      <c r="BG5" s="100"/>
      <c r="BH5" s="100"/>
      <c r="BI5" s="100"/>
      <c r="BJ5" s="100"/>
      <c r="BK5" s="101"/>
      <c r="BL5" s="19"/>
      <c r="BM5" s="75"/>
      <c r="BN5" s="127"/>
    </row>
    <row r="6" spans="1:66" ht="12.75" customHeight="1" x14ac:dyDescent="0.25">
      <c r="A6" s="134"/>
      <c r="B6" s="135"/>
      <c r="C6" s="135"/>
      <c r="D6" s="135"/>
      <c r="E6" s="136"/>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c r="BJ6" s="56"/>
      <c r="BK6" s="36"/>
      <c r="BL6" s="73"/>
      <c r="BM6" s="75"/>
      <c r="BN6" s="127"/>
    </row>
    <row r="7" spans="1:66" ht="12.75" customHeight="1" x14ac:dyDescent="0.25">
      <c r="A7" s="137"/>
      <c r="B7" s="137"/>
      <c r="C7" s="137"/>
      <c r="D7" s="137"/>
      <c r="E7" s="138"/>
      <c r="F7" s="57" t="s">
        <v>15</v>
      </c>
      <c r="G7" s="115" t="str">
        <f>Instellingen!C36</f>
        <v>16/17 mei</v>
      </c>
      <c r="H7" s="107"/>
      <c r="I7" s="107"/>
      <c r="J7" s="107"/>
      <c r="K7" s="107"/>
      <c r="L7" s="107"/>
      <c r="M7" s="107"/>
      <c r="N7" s="108"/>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76"/>
      <c r="BN7" s="130"/>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9"/>
  <sheetViews>
    <sheetView workbookViewId="0">
      <pane xSplit="5" ySplit="8" topLeftCell="F12" activePane="bottomRight" state="frozen"/>
      <selection activeCell="C5" sqref="C5:E5"/>
      <selection pane="topRight" activeCell="C5" sqref="C5:E5"/>
      <selection pane="bottomLeft" activeCell="C5" sqref="C5:E5"/>
      <selection pane="bottomRight" activeCell="O3" sqref="O3:V3"/>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51</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106</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J9" s="60">
        <f>H9+I9</f>
        <v>0</v>
      </c>
      <c r="Q9" s="62">
        <v>0</v>
      </c>
      <c r="R9" s="63">
        <f>P9+Q9</f>
        <v>0</v>
      </c>
      <c r="Z9" s="66">
        <f>X9+Y9</f>
        <v>0</v>
      </c>
      <c r="BC9">
        <f>N9+V9+AD9+AL9+AT9+BB9</f>
        <v>0</v>
      </c>
      <c r="BD9">
        <f>J9+R9+Z9+AH9+AP9+AX9</f>
        <v>0</v>
      </c>
      <c r="BE9" s="31" t="e">
        <f>IF($O$4&gt;0,(LARGE(($N9,$V9,$AD9,$AL9,$AT9,$BB9),1)),"0")</f>
        <v>#NUM!</v>
      </c>
      <c r="BG9">
        <v>0</v>
      </c>
      <c r="BH9">
        <v>0</v>
      </c>
      <c r="BI9" s="31" t="e">
        <f>BC9-BE9-BF9</f>
        <v>#NUM!</v>
      </c>
      <c r="BJ9">
        <f>BD9-BG9-BH9</f>
        <v>0</v>
      </c>
      <c r="BN9" s="86"/>
    </row>
  </sheetData>
  <sheetProtection sheet="1" objects="1" scenarios="1"/>
  <sortState xmlns:xlrd2="http://schemas.microsoft.com/office/spreadsheetml/2017/richdata2" ref="A9:BN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46 AV9:AW65446 P9:Q65446 X9:Y65446 AF9:AG65446 AN9:AO65446">
    <cfRule type="cellIs" dxfId="7" priority="1" stopIfTrue="1" operator="greaterThanOrEqual">
      <formula>$BL$6</formula>
    </cfRule>
  </conditionalFormatting>
  <dataValidations count="9">
    <dataValidation type="decimal" operator="lessThanOrEqual" allowBlank="1" showInputMessage="1" showErrorMessage="1" sqref="BK9:BL9 AH9:AH65446 AP9:AP65446 AX9:AX65446 J10:J65446 Z10:Z65446 R10:R65446 BC10:BL65446 BG9:BH9" xr:uid="{00000000-0002-0000-0F00-000000000000}">
      <formula1>100</formula1>
    </dataValidation>
    <dataValidation type="list" allowBlank="1" showInputMessage="1" showErrorMessage="1" sqref="BM1:BM2 BM9:BM65446" xr:uid="{00000000-0002-0000-0F00-000001000000}">
      <formula1>"ja,nee"</formula1>
    </dataValidation>
    <dataValidation operator="lessThanOrEqual" allowBlank="1" showInputMessage="1" showErrorMessage="1" sqref="R8:R9 AH8 AP8 AX8 Z8:Z9 J1:J2 R1:R2 AX1:AX2 AP1:AP2 AH1:AH2 Z1:Z2 BC1:BK8 BL1:BL4 BL7:BL8 J8:J9 BC9:BE9 BI9:BJ9" xr:uid="{00000000-0002-0000-0F00-000002000000}"/>
    <dataValidation type="decimal" allowBlank="1" showInputMessage="1" showErrorMessage="1" sqref="H1:I2 P1:Q2 AV1:AW2 AN1:AO2 AF1:AG2 X1:Y2 H8:I65446 X8:Y65446 P8:Q65446 AF8:AG65446 AN8:AO65446 AV8:AW65446" xr:uid="{00000000-0002-0000-0F00-000003000000}">
      <formula1>0</formula1>
      <formula2>400</formula2>
    </dataValidation>
    <dataValidation type="decimal" allowBlank="1" showInputMessage="1" showErrorMessage="1" sqref="K1:L2 S1:T2 AY1:AZ2 AQ1:AR2 AI1:AJ2 AA1:AB2 K8:L65446 AA8:AB65446 S8:T65446 AI8:AJ65446 AQ8:AR65446 AY8:AZ65446" xr:uid="{00000000-0002-0000-0F00-000004000000}">
      <formula1>0</formula1>
      <formula2>99</formula2>
    </dataValidation>
    <dataValidation type="whole" allowBlank="1" showInputMessage="1" showErrorMessage="1" sqref="M1:N2 U1:V2 BA1:BB2 AS1:AT2 AK1:AL2 AC1:AD2 M8:N65446 AC8:AD65446 U8:V65446 AK8:AL65446 AS8:AT65446 BA8:BB6544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O3" sqref="O3:V3"/>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51</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107</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I9" s="59">
        <v>0</v>
      </c>
      <c r="J9" s="60">
        <f>H9+I9</f>
        <v>0</v>
      </c>
      <c r="Q9" s="62">
        <v>0</v>
      </c>
      <c r="R9" s="63">
        <f>P9+Q9</f>
        <v>0</v>
      </c>
      <c r="Z9" s="66">
        <f>X9+Y9</f>
        <v>0</v>
      </c>
      <c r="BC9">
        <f>N9+V9+AD9+AL9+AT9+BB9</f>
        <v>0</v>
      </c>
      <c r="BD9">
        <f>J9+R9+Z9+AH9+AP9+AX9</f>
        <v>0</v>
      </c>
      <c r="BE9" s="31" t="e">
        <f>IF($O$4&gt;0,(LARGE(($N9,$V9,$AD9,$AL9,$AT9,$BB9),1)),"0")</f>
        <v>#NUM!</v>
      </c>
      <c r="BG9">
        <v>168</v>
      </c>
      <c r="BH9">
        <v>0</v>
      </c>
      <c r="BI9" s="31" t="e">
        <f>BC9-BE9-BF9</f>
        <v>#NUM!</v>
      </c>
      <c r="BJ9">
        <f>BD9-BG9-BH9</f>
        <v>-168</v>
      </c>
      <c r="BN9" s="86"/>
    </row>
    <row r="10" spans="1:66" x14ac:dyDescent="0.25">
      <c r="I10" s="59">
        <v>0</v>
      </c>
      <c r="J10" s="60">
        <f>H10+I10</f>
        <v>0</v>
      </c>
      <c r="Q10" s="62">
        <v>0</v>
      </c>
      <c r="R10" s="63">
        <f>P10+Q10</f>
        <v>0</v>
      </c>
      <c r="Z10" s="66">
        <f>X10+Y10</f>
        <v>0</v>
      </c>
      <c r="BC10">
        <f>N10+V10+AD10+AL10+AT10+BB10</f>
        <v>0</v>
      </c>
      <c r="BD10">
        <f>J10+R10+Z10+AH10+AP10+AX10</f>
        <v>0</v>
      </c>
      <c r="BE10" s="31" t="e">
        <f>IF($O$4&gt;0,(LARGE(($N10,$V10,$AD10,$AL10,$AT10,$BB10),1)),"0")</f>
        <v>#NUM!</v>
      </c>
      <c r="BG10">
        <v>0</v>
      </c>
      <c r="BH10">
        <v>0</v>
      </c>
      <c r="BI10" s="31" t="e">
        <f>BC10-BE10-BF10</f>
        <v>#NUM!</v>
      </c>
      <c r="BJ10">
        <f>BD10-BG10-BH10</f>
        <v>0</v>
      </c>
    </row>
  </sheetData>
  <sheetProtection sheet="1" objects="1" scenarios="1"/>
  <sortState xmlns:xlrd2="http://schemas.microsoft.com/office/spreadsheetml/2017/richdata2" ref="A9:BN10">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76 AV9:AW65476 P9:Q65476 X9:Y65476 AF9:AG65476 AN9:AO65476">
    <cfRule type="cellIs" dxfId="6"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476 AC8:AD65476 U8:V65476 AK8:AL65476 AS8:AT65476 BA8:BB65476" xr:uid="{00000000-0002-0000-1000-000003000000}">
      <formula1>0</formula1>
      <formula2>999</formula2>
    </dataValidation>
    <dataValidation type="decimal" allowBlank="1" showInputMessage="1" showErrorMessage="1" sqref="K1:L2 S1:T2 AY1:AZ2 AQ1:AR2 AI1:AJ2 AA1:AB2 K8:L65476 AA8:AB65476 S8:T65476 AI8:AJ65476 AQ8:AR65476 AY8:AZ65476" xr:uid="{00000000-0002-0000-1000-000004000000}">
      <formula1>0</formula1>
      <formula2>99</formula2>
    </dataValidation>
    <dataValidation type="decimal" allowBlank="1" showInputMessage="1" showErrorMessage="1" sqref="H1:I2 P1:Q2 AV1:AW2 AN1:AO2 AF1:AG2 X1:Y2 H8:I65476 X8:Y65476 P8:Q65476 AF8:AG65476 AN8:AO65476 AV8:AW65476" xr:uid="{00000000-0002-0000-1000-000005000000}">
      <formula1>0</formula1>
      <formula2>400</formula2>
    </dataValidation>
    <dataValidation operator="lessThanOrEqual" allowBlank="1" showInputMessage="1" showErrorMessage="1" sqref="J8:J10 AH8 AP8 AX8 R8:R10 J1:J2 R1:R2 AX1:AX2 AP1:AP2 AH1:AH2 Z1:Z2 BC1:BK8 BL1:BL4 BL7:BL8 BC9:BE10 Z8:Z10 BI9:BJ10" xr:uid="{00000000-0002-0000-1000-000006000000}"/>
    <dataValidation type="list" allowBlank="1" showInputMessage="1" showErrorMessage="1" sqref="BM1:BM2 BM9:BM65476" xr:uid="{00000000-0002-0000-1000-000007000000}">
      <formula1>"ja,nee"</formula1>
    </dataValidation>
    <dataValidation type="decimal" operator="lessThanOrEqual" allowBlank="1" showInputMessage="1" showErrorMessage="1" sqref="BK9:BL10 AH9:AH65476 AP9:AP65476 AX9:AX65476 J11:J65476 Z11:Z65476 R11:R65476 BC11:BL65476 BG9:BH10"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I10" sqref="BI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2</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30</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181</v>
      </c>
      <c r="C9" s="1" t="s">
        <v>236</v>
      </c>
      <c r="D9" s="1" t="s">
        <v>182</v>
      </c>
      <c r="E9" s="86" t="s">
        <v>238</v>
      </c>
      <c r="F9" s="1" t="s">
        <v>132</v>
      </c>
      <c r="G9" s="59">
        <v>1</v>
      </c>
      <c r="H9" s="59">
        <v>203</v>
      </c>
      <c r="I9" s="59">
        <v>0</v>
      </c>
      <c r="J9" s="60">
        <f>H9+I9</f>
        <v>203</v>
      </c>
      <c r="K9" s="59">
        <v>7</v>
      </c>
      <c r="L9" s="59">
        <v>7</v>
      </c>
      <c r="M9" s="59">
        <v>1</v>
      </c>
      <c r="N9" s="61">
        <v>1</v>
      </c>
      <c r="O9" s="62">
        <v>2</v>
      </c>
      <c r="P9" s="62">
        <v>194</v>
      </c>
      <c r="Q9" s="62">
        <v>0</v>
      </c>
      <c r="R9" s="63">
        <f>P9+Q9</f>
        <v>194</v>
      </c>
      <c r="S9" s="62">
        <v>6.5</v>
      </c>
      <c r="T9" s="62">
        <v>7</v>
      </c>
      <c r="U9" s="62">
        <v>1</v>
      </c>
      <c r="V9" s="64">
        <v>1</v>
      </c>
      <c r="X9" s="65">
        <v>195.5</v>
      </c>
      <c r="Z9" s="66">
        <f>X9+Y9</f>
        <v>195.5</v>
      </c>
      <c r="AA9" s="65">
        <v>6.5</v>
      </c>
      <c r="AB9" s="65">
        <v>6.5</v>
      </c>
      <c r="BC9">
        <f>N9+V9+AD9+AL9+AT9+BB9</f>
        <v>2</v>
      </c>
      <c r="BD9">
        <f>J9+R9+Z9+AH9+AP9+AX9</f>
        <v>592.5</v>
      </c>
      <c r="BE9" s="31">
        <f>IF($O$4&gt;0,(LARGE(($N9,$V9,$AD9,$AL9,$AT9,$BB9),1)),"0")</f>
        <v>1</v>
      </c>
      <c r="BG9">
        <v>188</v>
      </c>
      <c r="BH9">
        <v>0</v>
      </c>
      <c r="BI9" s="31">
        <f>BC9-BE9-BF9</f>
        <v>1</v>
      </c>
      <c r="BJ9">
        <f>BD9-BG9-BH9</f>
        <v>404.5</v>
      </c>
      <c r="BN9" s="86"/>
    </row>
    <row r="10" spans="1:66" x14ac:dyDescent="0.25">
      <c r="A10" s="1">
        <v>2</v>
      </c>
      <c r="B10" s="1" t="s">
        <v>186</v>
      </c>
      <c r="C10" s="1" t="s">
        <v>241</v>
      </c>
      <c r="D10" s="1" t="s">
        <v>187</v>
      </c>
      <c r="E10" s="1" t="s">
        <v>238</v>
      </c>
      <c r="F10" s="1" t="s">
        <v>135</v>
      </c>
      <c r="G10" s="59">
        <v>1</v>
      </c>
      <c r="H10" s="59">
        <v>169.5</v>
      </c>
      <c r="I10" s="59">
        <v>0</v>
      </c>
      <c r="J10" s="60">
        <f>H10+I10</f>
        <v>169.5</v>
      </c>
      <c r="K10" s="59">
        <v>5</v>
      </c>
      <c r="L10" s="59">
        <v>6</v>
      </c>
      <c r="M10" s="59">
        <v>2</v>
      </c>
      <c r="N10" s="61">
        <v>2</v>
      </c>
      <c r="Q10" s="62">
        <v>0</v>
      </c>
      <c r="R10" s="63">
        <f>P10+Q10</f>
        <v>0</v>
      </c>
      <c r="Z10" s="66">
        <f>X10+Y10</f>
        <v>0</v>
      </c>
      <c r="BC10">
        <f>N10+V10+AD10+AL10+AT10+BB10</f>
        <v>2</v>
      </c>
      <c r="BD10">
        <f>J10+R10+Z10+AH10+AP10+AX10</f>
        <v>169.5</v>
      </c>
      <c r="BE10" s="31">
        <f>IF($O$4&gt;0,(LARGE(($N10,$V10,$AD10,$AL10,$AT10,$BB10),1)),"0")</f>
        <v>2</v>
      </c>
      <c r="BG10">
        <v>193</v>
      </c>
      <c r="BH10">
        <v>0</v>
      </c>
      <c r="BI10" s="31">
        <f>BC10-BE10-BF10</f>
        <v>0</v>
      </c>
      <c r="BJ10">
        <f>BD10-BG10-BH10</f>
        <v>-23.5</v>
      </c>
    </row>
  </sheetData>
  <sheetProtection sheet="1" objects="1" scenarios="1"/>
  <sortState xmlns:xlrd2="http://schemas.microsoft.com/office/spreadsheetml/2017/richdata2" ref="A9:BN10">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5" priority="1" stopIfTrue="1" operator="greaterThanOrEqual">
      <formula>$BL$6</formula>
    </cfRule>
  </conditionalFormatting>
  <dataValidations count="9">
    <dataValidation type="decimal" operator="lessThanOrEqual" allowBlank="1" showInputMessage="1" showErrorMessage="1" sqref="J11:J65416 Z11:Z65416 R11:R65416 BC11:BL65416 BK9:BL10 AH9:AH65416 AP9:AP65416 AX9:AX65416 BG9:BH10" xr:uid="{00000000-0002-0000-1100-000000000000}">
      <formula1>100</formula1>
    </dataValidation>
    <dataValidation type="whole" allowBlank="1" showInputMessage="1" showErrorMessage="1" sqref="O3:V3" xr:uid="{00000000-0002-0000-1100-000001000000}">
      <formula1>0</formula1>
      <formula2>99</formula2>
    </dataValidation>
    <dataValidation type="whole" operator="lessThanOrEqual" allowBlank="1" showInputMessage="1" showErrorMessage="1" sqref="BL5" xr:uid="{00000000-0002-0000-1100-000002000000}">
      <formula1>99</formula1>
    </dataValidation>
    <dataValidation type="whole" operator="lessThanOrEqual" allowBlank="1" showInputMessage="1" showErrorMessage="1" sqref="BL6" xr:uid="{00000000-0002-0000-1100-000003000000}">
      <formula1>400</formula1>
    </dataValidation>
    <dataValidation type="whole" allowBlank="1" showInputMessage="1" showErrorMessage="1" sqref="M1:N2 U1:V2 BA1:BB2 AS1:AT2 AK1:AL2 AC1:AD2 M8:N65416 AC8:AD65416 U8:V65416 AK8:AL65416 AS8:AT65416 BA8:BB65416" xr:uid="{00000000-0002-0000-1100-000004000000}">
      <formula1>0</formula1>
      <formula2>999</formula2>
    </dataValidation>
    <dataValidation type="decimal" allowBlank="1" showInputMessage="1" showErrorMessage="1" sqref="K1:L2 S1:T2 AY1:AZ2 AQ1:AR2 AI1:AJ2 AA1:AB2 K8:L65416 AA8:AB65416 S8:T65416 AI8:AJ65416 AQ8:AR65416 AY8:AZ65416" xr:uid="{00000000-0002-0000-1100-000005000000}">
      <formula1>0</formula1>
      <formula2>99</formula2>
    </dataValidation>
    <dataValidation type="decimal" allowBlank="1" showInputMessage="1" showErrorMessage="1" sqref="H1:I2 P1:Q2 AV1:AW2 AN1:AO2 AF1:AG2 X1:Y2 H8:I65416 X8:Y65416 P8:Q65416 AF8:AG65416 AN8:AO65416 AV8:AW65416" xr:uid="{00000000-0002-0000-1100-000006000000}">
      <formula1>0</formula1>
      <formula2>400</formula2>
    </dataValidation>
    <dataValidation operator="lessThanOrEqual" allowBlank="1" showInputMessage="1" showErrorMessage="1" sqref="Z8:Z10 J8:J10 AH8 AP8 AX8 BC9:BE10 J1:J2 R1:R2 AX1:AX2 AP1:AP2 AH1:AH2 Z1:Z2 BC1:BK8 BL1:BL4 BL7:BL8 R8:R10 BI9:BJ10" xr:uid="{00000000-0002-0000-1100-000007000000}"/>
    <dataValidation type="list" allowBlank="1" showInputMessage="1" showErrorMessage="1" sqref="BM1:BM2 BM9:BM65416" xr:uid="{00000000-0002-0000-1100-000008000000}">
      <formula1>"ja,nee"</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L10" sqref="BL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v>2</v>
      </c>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31</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180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183</v>
      </c>
      <c r="C9" s="1" t="s">
        <v>239</v>
      </c>
      <c r="D9" s="1" t="s">
        <v>184</v>
      </c>
      <c r="E9" s="1" t="s">
        <v>240</v>
      </c>
      <c r="F9" s="1" t="s">
        <v>185</v>
      </c>
      <c r="G9" s="59">
        <v>1</v>
      </c>
      <c r="H9" s="59">
        <v>202.5</v>
      </c>
      <c r="I9" s="59">
        <v>0</v>
      </c>
      <c r="J9" s="60">
        <f>H9+I9</f>
        <v>202.5</v>
      </c>
      <c r="K9" s="59">
        <v>7</v>
      </c>
      <c r="L9" s="59">
        <v>7.5</v>
      </c>
      <c r="M9" s="59">
        <v>1</v>
      </c>
      <c r="N9" s="61">
        <v>1</v>
      </c>
      <c r="Q9" s="62">
        <v>0</v>
      </c>
      <c r="R9" s="63">
        <f>P9+Q9</f>
        <v>0</v>
      </c>
      <c r="V9" s="64">
        <v>99</v>
      </c>
      <c r="X9" s="65">
        <v>185.5</v>
      </c>
      <c r="Z9" s="66">
        <f>X9+Y9</f>
        <v>185.5</v>
      </c>
      <c r="AA9" s="65">
        <v>6</v>
      </c>
      <c r="AB9" s="65">
        <v>6.5</v>
      </c>
      <c r="AC9" s="65">
        <v>1</v>
      </c>
      <c r="AD9" s="67">
        <v>1</v>
      </c>
      <c r="BC9">
        <f>N9+V9+AD9+AL9+AT9+BB9</f>
        <v>101</v>
      </c>
      <c r="BD9">
        <f>J9+R9+Z9+AH9+AP9+AX9</f>
        <v>388</v>
      </c>
      <c r="BE9" s="31">
        <f>IF($O$4&gt;0,(LARGE(($N9,$V9,$AD9,$AL9,$AT9,$BB9),1)),"0")</f>
        <v>99</v>
      </c>
      <c r="BG9">
        <v>0</v>
      </c>
      <c r="BH9">
        <v>0</v>
      </c>
      <c r="BI9" s="31">
        <f>BC9-BE9-BF9</f>
        <v>2</v>
      </c>
      <c r="BJ9">
        <f>BD9-BG9-BH9</f>
        <v>388</v>
      </c>
      <c r="BK9" s="1">
        <v>1</v>
      </c>
      <c r="BN9" s="86"/>
    </row>
    <row r="10" spans="1:66" x14ac:dyDescent="0.25">
      <c r="A10" s="1">
        <v>2</v>
      </c>
      <c r="B10" s="1" t="s">
        <v>188</v>
      </c>
      <c r="C10" s="1" t="s">
        <v>242</v>
      </c>
      <c r="D10" s="1" t="s">
        <v>189</v>
      </c>
      <c r="E10" s="1" t="s">
        <v>240</v>
      </c>
      <c r="F10" s="1" t="s">
        <v>135</v>
      </c>
      <c r="G10" s="59">
        <v>1</v>
      </c>
      <c r="H10" s="59">
        <v>167</v>
      </c>
      <c r="I10" s="59">
        <v>0</v>
      </c>
      <c r="J10" s="60">
        <f>H10+I10</f>
        <v>167</v>
      </c>
      <c r="K10" s="59">
        <v>5</v>
      </c>
      <c r="L10" s="59">
        <v>6.5</v>
      </c>
      <c r="M10" s="59">
        <v>2</v>
      </c>
      <c r="N10" s="61">
        <v>2</v>
      </c>
      <c r="Q10" s="62">
        <v>0</v>
      </c>
      <c r="R10" s="63">
        <f>P10+Q10</f>
        <v>0</v>
      </c>
      <c r="V10" s="64">
        <v>99</v>
      </c>
      <c r="Z10" s="66">
        <f>X10+Y10</f>
        <v>0</v>
      </c>
      <c r="AD10" s="67">
        <v>99</v>
      </c>
      <c r="BC10">
        <f>N10+V10+AD10+AL10+AT10+BB10</f>
        <v>200</v>
      </c>
      <c r="BD10">
        <f>J10+R10+Z10+AH10+AP10+AX10</f>
        <v>167</v>
      </c>
      <c r="BE10" s="31">
        <f>IF($O$4&gt;0,(LARGE(($N10,$V10,$AD10,$AL10,$AT10,$BB10),1)),"0")</f>
        <v>99</v>
      </c>
      <c r="BG10">
        <v>0</v>
      </c>
      <c r="BH10">
        <v>0</v>
      </c>
      <c r="BI10" s="31">
        <f>BC10-BE10-BF10</f>
        <v>101</v>
      </c>
      <c r="BJ10">
        <f>BD10-BG10-BH10</f>
        <v>167</v>
      </c>
      <c r="BN10" s="86"/>
    </row>
  </sheetData>
  <sheetProtection sheet="1" objects="1" scenarios="1"/>
  <sortState xmlns:xlrd2="http://schemas.microsoft.com/office/spreadsheetml/2017/richdata2" ref="A9:BN10">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4" priority="1" stopIfTrue="1" operator="greaterThanOrEqual">
      <formula>$BL$6</formula>
    </cfRule>
  </conditionalFormatting>
  <dataValidations count="9">
    <dataValidation type="decimal" operator="lessThanOrEqual" allowBlank="1" showInputMessage="1" showErrorMessage="1" sqref="Z11:Z65386 J11:J65386 R11:R65386 BC11:BL65386 BK9:BL10 AH9:AH65386 AP9:AP65386 AX9:AX65386 BG9:BH10" xr:uid="{00000000-0002-0000-1200-000000000000}">
      <formula1>100</formula1>
    </dataValidation>
    <dataValidation type="list" allowBlank="1" showInputMessage="1" showErrorMessage="1" sqref="BM1:BM2 BM9:BM65386" xr:uid="{00000000-0002-0000-1200-000001000000}">
      <formula1>"ja,nee"</formula1>
    </dataValidation>
    <dataValidation operator="lessThanOrEqual" allowBlank="1" showInputMessage="1" showErrorMessage="1" sqref="BC9:BE10 R8:R10 AH8 AP8 AX8 J8:J10 J1:J2 R1:R2 AX1:AX2 AP1:AP2 AH1:AH2 Z1:Z2 BC1:BK8 BL1:BL4 BL7:BL8 Z8:Z10 BI9:BJ10" xr:uid="{00000000-0002-0000-1200-000002000000}"/>
    <dataValidation type="decimal" allowBlank="1" showInputMessage="1" showErrorMessage="1" sqref="H1:I2 P1:Q2 AV1:AW2 AN1:AO2 AF1:AG2 X1:Y2 H8:I65386 X8:Y65386 P8:Q65386 AF8:AG65386 AN8:AO65386 AV8:AW65386" xr:uid="{00000000-0002-0000-1200-000003000000}">
      <formula1>0</formula1>
      <formula2>400</formula2>
    </dataValidation>
    <dataValidation type="decimal" allowBlank="1" showInputMessage="1" showErrorMessage="1" sqref="K1:L2 S1:T2 AY1:AZ2 AQ1:AR2 AI1:AJ2 AA1:AB2 K8:L65386 AA8:AB65386 S8:T65386 AI8:AJ65386 AQ8:AR65386 AY8:AZ65386" xr:uid="{00000000-0002-0000-1200-000004000000}">
      <formula1>0</formula1>
      <formula2>99</formula2>
    </dataValidation>
    <dataValidation type="whole" allowBlank="1" showInputMessage="1" showErrorMessage="1" sqref="M1:N2 U1:V2 BA1:BB2 AS1:AT2 AK1:AL2 AC1:AD2 M8:N65386 AC8:AD65386 U8:V65386 AK8:AL65386 AS8:AT65386 BA8:BB6538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9" t="s">
        <v>9</v>
      </c>
      <c r="B3" s="101"/>
      <c r="C3" s="96" t="str">
        <f>Instellingen!B3</f>
        <v>Kring West-Veluwe</v>
      </c>
      <c r="D3" s="97"/>
      <c r="E3" s="98"/>
      <c r="F3" s="99"/>
      <c r="G3" s="100"/>
      <c r="H3" s="100"/>
      <c r="I3" s="100"/>
      <c r="J3" s="100"/>
      <c r="K3" s="100"/>
      <c r="L3" s="100"/>
      <c r="M3" s="100"/>
      <c r="N3" s="101"/>
      <c r="O3" s="96"/>
      <c r="P3" s="97"/>
      <c r="Q3" s="97"/>
      <c r="R3" s="97"/>
      <c r="S3" s="97"/>
      <c r="T3" s="97"/>
      <c r="U3" s="97"/>
      <c r="V3" s="98"/>
      <c r="W3" s="139"/>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1"/>
      <c r="BC3" s="99" t="s">
        <v>41</v>
      </c>
      <c r="BD3" s="100"/>
      <c r="BE3" s="100"/>
      <c r="BF3" s="100"/>
      <c r="BG3" s="100"/>
      <c r="BH3" s="100"/>
      <c r="BI3" s="100"/>
      <c r="BJ3" s="100"/>
      <c r="BK3" s="101"/>
      <c r="BL3" s="19">
        <f>Instellingen!B6</f>
        <v>3</v>
      </c>
      <c r="BM3" s="74"/>
      <c r="BN3" s="124"/>
    </row>
    <row r="4" spans="1:66" x14ac:dyDescent="0.25">
      <c r="A4" s="99" t="s">
        <v>10</v>
      </c>
      <c r="B4" s="101"/>
      <c r="C4" s="133" t="s">
        <v>51</v>
      </c>
      <c r="D4" s="97"/>
      <c r="E4" s="98"/>
      <c r="F4" s="99" t="s">
        <v>72</v>
      </c>
      <c r="G4" s="100"/>
      <c r="H4" s="100"/>
      <c r="I4" s="100"/>
      <c r="J4" s="100"/>
      <c r="K4" s="100"/>
      <c r="L4" s="100"/>
      <c r="M4" s="100"/>
      <c r="N4" s="101"/>
      <c r="O4" s="96">
        <f>Instellingen!B7</f>
        <v>1</v>
      </c>
      <c r="P4" s="97"/>
      <c r="Q4" s="97"/>
      <c r="R4" s="97"/>
      <c r="S4" s="97"/>
      <c r="T4" s="97"/>
      <c r="U4" s="97"/>
      <c r="V4" s="98"/>
      <c r="W4" s="142"/>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4"/>
      <c r="BC4" s="99"/>
      <c r="BD4" s="100"/>
      <c r="BE4" s="100"/>
      <c r="BF4" s="100"/>
      <c r="BG4" s="100"/>
      <c r="BH4" s="100"/>
      <c r="BI4" s="100"/>
      <c r="BJ4" s="100"/>
      <c r="BK4" s="101"/>
      <c r="BL4" s="19"/>
      <c r="BM4" s="75"/>
      <c r="BN4" s="127"/>
    </row>
    <row r="5" spans="1:66" x14ac:dyDescent="0.25">
      <c r="A5" s="99" t="s">
        <v>11</v>
      </c>
      <c r="B5" s="101"/>
      <c r="C5" s="96"/>
      <c r="D5" s="97"/>
      <c r="E5" s="98"/>
      <c r="F5" s="99" t="s">
        <v>12</v>
      </c>
      <c r="G5" s="100"/>
      <c r="H5" s="100"/>
      <c r="I5" s="100"/>
      <c r="J5" s="100"/>
      <c r="K5" s="100"/>
      <c r="L5" s="100"/>
      <c r="M5" s="100"/>
      <c r="N5" s="101"/>
      <c r="O5" s="96">
        <f>Instellingen!B5</f>
        <v>99</v>
      </c>
      <c r="P5" s="97"/>
      <c r="Q5" s="97"/>
      <c r="R5" s="97"/>
      <c r="S5" s="97"/>
      <c r="T5" s="97"/>
      <c r="U5" s="97"/>
      <c r="V5" s="98"/>
      <c r="W5" s="145"/>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7"/>
      <c r="BC5" s="99"/>
      <c r="BD5" s="100"/>
      <c r="BE5" s="100"/>
      <c r="BF5" s="100"/>
      <c r="BG5" s="100"/>
      <c r="BH5" s="100"/>
      <c r="BI5" s="100"/>
      <c r="BJ5" s="100"/>
      <c r="BK5" s="101"/>
      <c r="BL5" s="19"/>
      <c r="BM5" s="75"/>
      <c r="BN5" s="127"/>
    </row>
    <row r="6" spans="1:66" ht="12.75" customHeight="1" x14ac:dyDescent="0.25">
      <c r="A6" s="134"/>
      <c r="B6" s="135"/>
      <c r="C6" s="135"/>
      <c r="D6" s="135"/>
      <c r="E6" s="136"/>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c r="BJ6" s="56"/>
      <c r="BK6" s="36"/>
      <c r="BL6" s="73"/>
      <c r="BM6" s="75"/>
      <c r="BN6" s="127"/>
    </row>
    <row r="7" spans="1:66" ht="12.75" customHeight="1" x14ac:dyDescent="0.25">
      <c r="A7" s="137"/>
      <c r="B7" s="137"/>
      <c r="C7" s="137"/>
      <c r="D7" s="137"/>
      <c r="E7" s="138"/>
      <c r="F7" s="57" t="s">
        <v>15</v>
      </c>
      <c r="G7" s="115" t="str">
        <f>Instellingen!C36</f>
        <v>16/17 mei</v>
      </c>
      <c r="H7" s="107"/>
      <c r="I7" s="107"/>
      <c r="J7" s="107"/>
      <c r="K7" s="107"/>
      <c r="L7" s="107"/>
      <c r="M7" s="107"/>
      <c r="N7" s="108"/>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76"/>
      <c r="BN7" s="130"/>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52</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107</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60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3"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F9" sqref="F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32</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204</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205</v>
      </c>
      <c r="C9" s="1" t="s">
        <v>254</v>
      </c>
      <c r="D9" s="1" t="s">
        <v>206</v>
      </c>
      <c r="E9" s="1" t="s">
        <v>255</v>
      </c>
      <c r="F9" s="1" t="s">
        <v>207</v>
      </c>
      <c r="G9" s="59">
        <v>1</v>
      </c>
      <c r="H9" s="59">
        <v>250</v>
      </c>
      <c r="I9" s="59">
        <v>0</v>
      </c>
      <c r="J9" s="60">
        <f>H9+I9</f>
        <v>250</v>
      </c>
      <c r="K9" s="59">
        <v>7.5</v>
      </c>
      <c r="L9" s="59">
        <v>7.5</v>
      </c>
      <c r="M9" s="59">
        <v>1</v>
      </c>
      <c r="N9" s="61">
        <v>1</v>
      </c>
      <c r="O9" s="62">
        <v>1</v>
      </c>
      <c r="P9" s="62">
        <v>222</v>
      </c>
      <c r="Q9" s="62">
        <v>0</v>
      </c>
      <c r="R9" s="63">
        <f>P9+Q9</f>
        <v>222</v>
      </c>
      <c r="S9" s="62">
        <v>6.5</v>
      </c>
      <c r="T9" s="62">
        <v>7</v>
      </c>
      <c r="U9" s="62">
        <v>1</v>
      </c>
      <c r="V9" s="64">
        <v>1</v>
      </c>
      <c r="Z9" s="66">
        <f>X9+Y9</f>
        <v>0</v>
      </c>
      <c r="BC9">
        <f>N9+V9+AD9+AL9+AT9+BB9</f>
        <v>2</v>
      </c>
      <c r="BD9">
        <f>J9+R9+Z9+AH9+AP9+AX9</f>
        <v>472</v>
      </c>
      <c r="BE9" s="31">
        <f>IF($O$4&gt;0,(LARGE(($N9,$V9,$AD9,$AL9,$AT9,$BB9),1)),"0")</f>
        <v>1</v>
      </c>
      <c r="BG9">
        <v>214</v>
      </c>
      <c r="BH9">
        <v>0</v>
      </c>
      <c r="BI9" s="31">
        <f>BC9-BE9-BF9</f>
        <v>1</v>
      </c>
      <c r="BJ9">
        <f>BD9-BG9-BH9</f>
        <v>258</v>
      </c>
      <c r="BN9" s="86"/>
    </row>
  </sheetData>
  <sheetProtection sheet="1" objects="1" scenarios="1"/>
  <sortState xmlns:xlrd2="http://schemas.microsoft.com/office/spreadsheetml/2017/richdata2" ref="A9:BN9">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2" priority="1" stopIfTrue="1" operator="greaterThanOrEqual">
      <formula>$BL$6</formula>
    </cfRule>
  </conditionalFormatting>
  <dataValidations count="9">
    <dataValidation type="decimal" operator="lessThanOrEqual" allowBlank="1" showInputMessage="1" showErrorMessage="1" sqref="BK9:BL9 AH9:AH65456 AP9:AP65456 AX9:AX65456 J10:J65456 Z10:Z65456 R10:R65456 BC10:BL65456 BG9:BH9" xr:uid="{00000000-0002-0000-1500-000000000000}">
      <formula1>100</formula1>
    </dataValidation>
    <dataValidation type="list" allowBlank="1" showInputMessage="1" showErrorMessage="1" sqref="BM1:BM2 BM9:BM65456" xr:uid="{00000000-0002-0000-1500-000001000000}">
      <formula1>"ja,nee"</formula1>
    </dataValidation>
    <dataValidation operator="lessThanOrEqual" allowBlank="1" showInputMessage="1" showErrorMessage="1" sqref="Z8:Z9 AH8 AP8 AX8 BC9:BE9 J1:J2 R1:R2 AX1:AX2 AP1:AP2 AH1:AH2 Z1:Z2 BC1:BK8 BL1:BL4 BL7:BL8 R8:R9 J8:J9 BI9:BJ9" xr:uid="{00000000-0002-0000-1500-000002000000}"/>
    <dataValidation type="decimal" allowBlank="1" showInputMessage="1" showErrorMessage="1" sqref="H1:I2 P1:Q2 AV1:AW2 AN1:AO2 AF1:AG2 X1:Y2 H8:I65456 X8:Y65456 P8:Q65456 AF8:AG65456 AN8:AO65456 AV8:AW65456" xr:uid="{00000000-0002-0000-1500-000003000000}">
      <formula1>0</formula1>
      <formula2>400</formula2>
    </dataValidation>
    <dataValidation type="decimal" allowBlank="1" showInputMessage="1" showErrorMessage="1" sqref="K1:L2 S1:T2 AY1:AZ2 AQ1:AR2 AI1:AJ2 AA1:AB2 K8:L65456 AA8:AB65456 S8:T65456 AI8:AJ65456 AQ8:AR65456 AY8:AZ65456" xr:uid="{00000000-0002-0000-1500-000004000000}">
      <formula1>0</formula1>
      <formula2>99</formula2>
    </dataValidation>
    <dataValidation type="whole" allowBlank="1" showInputMessage="1" showErrorMessage="1" sqref="M1:N2 U1:V2 BA1:BB2 AS1:AT2 AK1:AL2 AC1:AD2 M8:N65456 AC8:AD65456 U8:V65456 AK8:AL65456 AS8:AT65456 BA8:BB6545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33</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108</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v>2</v>
      </c>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60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9" t="s">
        <v>9</v>
      </c>
      <c r="B3" s="101"/>
      <c r="C3" s="96" t="str">
        <f>Instellingen!B3</f>
        <v>Kring West-Veluwe</v>
      </c>
      <c r="D3" s="97"/>
      <c r="E3" s="98"/>
      <c r="F3" s="99" t="s">
        <v>43</v>
      </c>
      <c r="G3" s="100"/>
      <c r="H3" s="100"/>
      <c r="I3" s="100"/>
      <c r="J3" s="100"/>
      <c r="K3" s="100"/>
      <c r="L3" s="100"/>
      <c r="M3" s="100"/>
      <c r="N3" s="101"/>
      <c r="O3" s="121"/>
      <c r="P3" s="122"/>
      <c r="Q3" s="122"/>
      <c r="R3" s="122"/>
      <c r="S3" s="122"/>
      <c r="T3" s="122"/>
      <c r="U3" s="122"/>
      <c r="V3" s="123"/>
      <c r="W3" s="124"/>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6"/>
      <c r="BC3" s="99" t="s">
        <v>41</v>
      </c>
      <c r="BD3" s="100"/>
      <c r="BE3" s="100"/>
      <c r="BF3" s="100"/>
      <c r="BG3" s="100"/>
      <c r="BH3" s="100"/>
      <c r="BI3" s="100"/>
      <c r="BJ3" s="100"/>
      <c r="BK3" s="101"/>
      <c r="BL3" s="19">
        <f>Instellingen!B6</f>
        <v>3</v>
      </c>
      <c r="BM3" s="124"/>
      <c r="BN3" s="125"/>
    </row>
    <row r="4" spans="1:66" x14ac:dyDescent="0.25">
      <c r="A4" s="99" t="s">
        <v>10</v>
      </c>
      <c r="B4" s="101"/>
      <c r="C4" s="133" t="s">
        <v>52</v>
      </c>
      <c r="D4" s="97"/>
      <c r="E4" s="98"/>
      <c r="F4" s="99" t="s">
        <v>72</v>
      </c>
      <c r="G4" s="100"/>
      <c r="H4" s="100"/>
      <c r="I4" s="100"/>
      <c r="J4" s="100"/>
      <c r="K4" s="100"/>
      <c r="L4" s="100"/>
      <c r="M4" s="100"/>
      <c r="N4" s="101"/>
      <c r="O4" s="96">
        <f>Instellingen!B7</f>
        <v>1</v>
      </c>
      <c r="P4" s="97"/>
      <c r="Q4" s="97"/>
      <c r="R4" s="97"/>
      <c r="S4" s="97"/>
      <c r="T4" s="97"/>
      <c r="U4" s="97"/>
      <c r="V4" s="98"/>
      <c r="W4" s="127"/>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9"/>
      <c r="BC4" s="99"/>
      <c r="BD4" s="100"/>
      <c r="BE4" s="100"/>
      <c r="BF4" s="100"/>
      <c r="BG4" s="100"/>
      <c r="BH4" s="100"/>
      <c r="BI4" s="100"/>
      <c r="BJ4" s="100"/>
      <c r="BK4" s="101"/>
      <c r="BL4" s="19"/>
      <c r="BM4" s="127"/>
      <c r="BN4" s="128"/>
    </row>
    <row r="5" spans="1:66" x14ac:dyDescent="0.25">
      <c r="A5" s="99" t="s">
        <v>11</v>
      </c>
      <c r="B5" s="101"/>
      <c r="C5" s="133" t="s">
        <v>112</v>
      </c>
      <c r="D5" s="97"/>
      <c r="E5" s="98"/>
      <c r="F5" s="99" t="s">
        <v>12</v>
      </c>
      <c r="G5" s="100"/>
      <c r="H5" s="100"/>
      <c r="I5" s="100"/>
      <c r="J5" s="100"/>
      <c r="K5" s="100"/>
      <c r="L5" s="100"/>
      <c r="M5" s="100"/>
      <c r="N5" s="101"/>
      <c r="O5" s="96">
        <f>Instellingen!B5</f>
        <v>99</v>
      </c>
      <c r="P5" s="97"/>
      <c r="Q5" s="97"/>
      <c r="R5" s="97"/>
      <c r="S5" s="97"/>
      <c r="T5" s="97"/>
      <c r="U5" s="97"/>
      <c r="V5" s="98"/>
      <c r="W5" s="130"/>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2"/>
      <c r="BC5" s="99" t="s">
        <v>13</v>
      </c>
      <c r="BD5" s="100"/>
      <c r="BE5" s="100"/>
      <c r="BF5" s="100"/>
      <c r="BG5" s="100"/>
      <c r="BH5" s="100"/>
      <c r="BI5" s="100"/>
      <c r="BJ5" s="100"/>
      <c r="BK5" s="101"/>
      <c r="BL5" s="6"/>
      <c r="BM5" s="127"/>
      <c r="BN5" s="128"/>
    </row>
    <row r="6" spans="1:66" ht="12.75" customHeight="1" x14ac:dyDescent="0.25">
      <c r="A6" s="102"/>
      <c r="B6" s="102"/>
      <c r="C6" s="102"/>
      <c r="D6" s="102"/>
      <c r="E6" s="103"/>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t="s">
        <v>35</v>
      </c>
      <c r="BJ6" s="56"/>
      <c r="BK6" s="36"/>
      <c r="BL6" s="26">
        <v>60</v>
      </c>
      <c r="BM6" s="127"/>
      <c r="BN6" s="128"/>
    </row>
    <row r="7" spans="1:66" ht="12.75" customHeight="1" x14ac:dyDescent="0.25">
      <c r="A7" s="104"/>
      <c r="B7" s="104"/>
      <c r="C7" s="104"/>
      <c r="D7" s="104"/>
      <c r="E7" s="105"/>
      <c r="F7" s="57" t="s">
        <v>15</v>
      </c>
      <c r="G7" s="115" t="str">
        <f>Instellingen!C36</f>
        <v>16/17 mei</v>
      </c>
      <c r="H7" s="116"/>
      <c r="I7" s="116"/>
      <c r="J7" s="116"/>
      <c r="K7" s="116"/>
      <c r="L7" s="116"/>
      <c r="M7" s="116"/>
      <c r="N7" s="117"/>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130"/>
      <c r="BN7" s="131"/>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8"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20"/>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9" t="s">
        <v>9</v>
      </c>
      <c r="B3" s="101"/>
      <c r="C3" s="96" t="str">
        <f>Instellingen!B3</f>
        <v>Kring West-Veluwe</v>
      </c>
      <c r="D3" s="97"/>
      <c r="E3" s="98"/>
      <c r="F3" s="99"/>
      <c r="G3" s="100"/>
      <c r="H3" s="100"/>
      <c r="I3" s="100"/>
      <c r="J3" s="100"/>
      <c r="K3" s="100"/>
      <c r="L3" s="100"/>
      <c r="M3" s="100"/>
      <c r="N3" s="101"/>
      <c r="O3" s="96"/>
      <c r="P3" s="97"/>
      <c r="Q3" s="97"/>
      <c r="R3" s="97"/>
      <c r="S3" s="97"/>
      <c r="T3" s="97"/>
      <c r="U3" s="97"/>
      <c r="V3" s="98"/>
      <c r="W3" s="139"/>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1"/>
      <c r="BC3" s="99" t="s">
        <v>41</v>
      </c>
      <c r="BD3" s="100"/>
      <c r="BE3" s="100"/>
      <c r="BF3" s="100"/>
      <c r="BG3" s="100"/>
      <c r="BH3" s="100"/>
      <c r="BI3" s="100"/>
      <c r="BJ3" s="100"/>
      <c r="BK3" s="101"/>
      <c r="BL3" s="19">
        <f>Instellingen!B6</f>
        <v>3</v>
      </c>
      <c r="BM3" s="74"/>
      <c r="BN3" s="124"/>
    </row>
    <row r="4" spans="1:66" x14ac:dyDescent="0.25">
      <c r="A4" s="99" t="s">
        <v>10</v>
      </c>
      <c r="B4" s="101"/>
      <c r="C4" s="133" t="s">
        <v>52</v>
      </c>
      <c r="D4" s="97"/>
      <c r="E4" s="98"/>
      <c r="F4" s="99" t="s">
        <v>72</v>
      </c>
      <c r="G4" s="100"/>
      <c r="H4" s="100"/>
      <c r="I4" s="100"/>
      <c r="J4" s="100"/>
      <c r="K4" s="100"/>
      <c r="L4" s="100"/>
      <c r="M4" s="100"/>
      <c r="N4" s="101"/>
      <c r="O4" s="96">
        <f>Instellingen!B7</f>
        <v>1</v>
      </c>
      <c r="P4" s="97"/>
      <c r="Q4" s="97"/>
      <c r="R4" s="97"/>
      <c r="S4" s="97"/>
      <c r="T4" s="97"/>
      <c r="U4" s="97"/>
      <c r="V4" s="98"/>
      <c r="W4" s="142"/>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4"/>
      <c r="BC4" s="99"/>
      <c r="BD4" s="100"/>
      <c r="BE4" s="100"/>
      <c r="BF4" s="100"/>
      <c r="BG4" s="100"/>
      <c r="BH4" s="100"/>
      <c r="BI4" s="100"/>
      <c r="BJ4" s="100"/>
      <c r="BK4" s="101"/>
      <c r="BL4" s="19"/>
      <c r="BM4" s="75"/>
      <c r="BN4" s="127"/>
    </row>
    <row r="5" spans="1:66" x14ac:dyDescent="0.25">
      <c r="A5" s="99" t="s">
        <v>11</v>
      </c>
      <c r="B5" s="101"/>
      <c r="C5" s="96"/>
      <c r="D5" s="97"/>
      <c r="E5" s="98"/>
      <c r="F5" s="99" t="s">
        <v>12</v>
      </c>
      <c r="G5" s="100"/>
      <c r="H5" s="100"/>
      <c r="I5" s="100"/>
      <c r="J5" s="100"/>
      <c r="K5" s="100"/>
      <c r="L5" s="100"/>
      <c r="M5" s="100"/>
      <c r="N5" s="101"/>
      <c r="O5" s="96">
        <f>Instellingen!B5</f>
        <v>99</v>
      </c>
      <c r="P5" s="97"/>
      <c r="Q5" s="97"/>
      <c r="R5" s="97"/>
      <c r="S5" s="97"/>
      <c r="T5" s="97"/>
      <c r="U5" s="97"/>
      <c r="V5" s="98"/>
      <c r="W5" s="145"/>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7"/>
      <c r="BC5" s="99"/>
      <c r="BD5" s="100"/>
      <c r="BE5" s="100"/>
      <c r="BF5" s="100"/>
      <c r="BG5" s="100"/>
      <c r="BH5" s="100"/>
      <c r="BI5" s="100"/>
      <c r="BJ5" s="100"/>
      <c r="BK5" s="101"/>
      <c r="BL5" s="19"/>
      <c r="BM5" s="75"/>
      <c r="BN5" s="127"/>
    </row>
    <row r="6" spans="1:66" ht="12.75" customHeight="1" x14ac:dyDescent="0.25">
      <c r="A6" s="134"/>
      <c r="B6" s="135"/>
      <c r="C6" s="135"/>
      <c r="D6" s="135"/>
      <c r="E6" s="136"/>
      <c r="F6" s="57" t="s">
        <v>14</v>
      </c>
      <c r="G6" s="106" t="str">
        <f>Instellingen!B36</f>
        <v>Putten/Lozeman</v>
      </c>
      <c r="H6" s="107"/>
      <c r="I6" s="107"/>
      <c r="J6" s="107"/>
      <c r="K6" s="107"/>
      <c r="L6" s="107"/>
      <c r="M6" s="107"/>
      <c r="N6" s="108"/>
      <c r="O6" s="109" t="str">
        <f>Instellingen!B37</f>
        <v>Lunteren</v>
      </c>
      <c r="P6" s="110"/>
      <c r="Q6" s="110"/>
      <c r="R6" s="110"/>
      <c r="S6" s="110"/>
      <c r="T6" s="110"/>
      <c r="U6" s="110"/>
      <c r="V6" s="111"/>
      <c r="W6" s="112" t="str">
        <f>Instellingen!B38</f>
        <v>Putten/Lilliputters</v>
      </c>
      <c r="X6" s="113"/>
      <c r="Y6" s="113"/>
      <c r="Z6" s="113"/>
      <c r="AA6" s="113"/>
      <c r="AB6" s="113"/>
      <c r="AC6" s="113"/>
      <c r="AD6" s="114"/>
      <c r="AE6" s="109" t="str">
        <f>Instellingen!B39</f>
        <v xml:space="preserve"> </v>
      </c>
      <c r="AF6" s="110"/>
      <c r="AG6" s="110"/>
      <c r="AH6" s="110"/>
      <c r="AI6" s="110"/>
      <c r="AJ6" s="110"/>
      <c r="AK6" s="110"/>
      <c r="AL6" s="111"/>
      <c r="AM6" s="112" t="str">
        <f>Instellingen!B40</f>
        <v xml:space="preserve"> </v>
      </c>
      <c r="AN6" s="113"/>
      <c r="AO6" s="113"/>
      <c r="AP6" s="113"/>
      <c r="AQ6" s="113"/>
      <c r="AR6" s="113"/>
      <c r="AS6" s="113"/>
      <c r="AT6" s="114"/>
      <c r="AU6" s="109" t="str">
        <f>Instellingen!B41</f>
        <v xml:space="preserve"> </v>
      </c>
      <c r="AV6" s="110"/>
      <c r="AW6" s="110"/>
      <c r="AX6" s="110"/>
      <c r="AY6" s="110"/>
      <c r="AZ6" s="110"/>
      <c r="BA6" s="110"/>
      <c r="BB6" s="111"/>
      <c r="BC6" s="99" t="s">
        <v>34</v>
      </c>
      <c r="BD6" s="100"/>
      <c r="BE6" s="100"/>
      <c r="BF6" s="100"/>
      <c r="BG6" s="100"/>
      <c r="BH6" s="101"/>
      <c r="BI6" s="35"/>
      <c r="BJ6" s="56"/>
      <c r="BK6" s="36"/>
      <c r="BL6" s="73"/>
      <c r="BM6" s="75"/>
      <c r="BN6" s="127"/>
    </row>
    <row r="7" spans="1:66" ht="12.75" customHeight="1" x14ac:dyDescent="0.25">
      <c r="A7" s="137"/>
      <c r="B7" s="137"/>
      <c r="C7" s="137"/>
      <c r="D7" s="137"/>
      <c r="E7" s="138"/>
      <c r="F7" s="57" t="s">
        <v>15</v>
      </c>
      <c r="G7" s="115" t="str">
        <f>Instellingen!C36</f>
        <v>16/17 mei</v>
      </c>
      <c r="H7" s="107"/>
      <c r="I7" s="107"/>
      <c r="J7" s="107"/>
      <c r="K7" s="107"/>
      <c r="L7" s="107"/>
      <c r="M7" s="107"/>
      <c r="N7" s="108"/>
      <c r="O7" s="109" t="str">
        <f>Instellingen!C37</f>
        <v>23/24 mei</v>
      </c>
      <c r="P7" s="110"/>
      <c r="Q7" s="110"/>
      <c r="R7" s="110"/>
      <c r="S7" s="110"/>
      <c r="T7" s="110"/>
      <c r="U7" s="110"/>
      <c r="V7" s="111"/>
      <c r="W7" s="112" t="str">
        <f>Instellingen!C38</f>
        <v>6/7 juni</v>
      </c>
      <c r="X7" s="113"/>
      <c r="Y7" s="113"/>
      <c r="Z7" s="113"/>
      <c r="AA7" s="113"/>
      <c r="AB7" s="113"/>
      <c r="AC7" s="113"/>
      <c r="AD7" s="114"/>
      <c r="AE7" s="109" t="str">
        <f>Instellingen!C39</f>
        <v xml:space="preserve"> </v>
      </c>
      <c r="AF7" s="110"/>
      <c r="AG7" s="110"/>
      <c r="AH7" s="110"/>
      <c r="AI7" s="110"/>
      <c r="AJ7" s="110"/>
      <c r="AK7" s="110"/>
      <c r="AL7" s="111"/>
      <c r="AM7" s="112" t="str">
        <f>Instellingen!C40</f>
        <v xml:space="preserve"> </v>
      </c>
      <c r="AN7" s="113"/>
      <c r="AO7" s="113"/>
      <c r="AP7" s="113"/>
      <c r="AQ7" s="113"/>
      <c r="AR7" s="113"/>
      <c r="AS7" s="113"/>
      <c r="AT7" s="114"/>
      <c r="AU7" s="109">
        <f>Instellingen!C41</f>
        <v>0</v>
      </c>
      <c r="AV7" s="110"/>
      <c r="AW7" s="110"/>
      <c r="AX7" s="110"/>
      <c r="AY7" s="110"/>
      <c r="AZ7" s="110"/>
      <c r="BA7" s="110"/>
      <c r="BB7" s="111"/>
      <c r="BC7" s="68" t="s">
        <v>71</v>
      </c>
      <c r="BD7" s="3" t="s">
        <v>71</v>
      </c>
      <c r="BE7" s="8" t="s">
        <v>69</v>
      </c>
      <c r="BF7" s="8" t="s">
        <v>69</v>
      </c>
      <c r="BG7" s="8" t="s">
        <v>69</v>
      </c>
      <c r="BH7" s="8" t="s">
        <v>69</v>
      </c>
      <c r="BI7" s="30" t="s">
        <v>70</v>
      </c>
      <c r="BJ7" s="28" t="s">
        <v>70</v>
      </c>
      <c r="BK7" s="9"/>
      <c r="BL7" s="3"/>
      <c r="BM7" s="76"/>
      <c r="BN7" s="130"/>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4"/>
  <sheetViews>
    <sheetView workbookViewId="0">
      <pane ySplit="4" topLeftCell="A23" activePane="bottomLeft" state="frozen"/>
      <selection activeCell="C5" sqref="C5:E5"/>
      <selection pane="bottomLeft" activeCell="J3" sqref="J3"/>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5546875" style="1" customWidth="1"/>
    <col min="9" max="9" width="7.88671875" style="15" customWidth="1"/>
    <col min="10" max="10" width="7.5546875" style="1" customWidth="1"/>
    <col min="11" max="11" width="13.44140625" style="1" customWidth="1"/>
  </cols>
  <sheetData>
    <row r="1" spans="1:11" x14ac:dyDescent="0.25">
      <c r="A1" s="118" t="s">
        <v>44</v>
      </c>
      <c r="B1" s="119"/>
      <c r="C1" s="119"/>
      <c r="D1" s="119"/>
      <c r="E1" s="119"/>
      <c r="F1" s="119"/>
      <c r="G1" s="120"/>
      <c r="H1" s="99"/>
      <c r="I1" s="101"/>
      <c r="J1" s="16"/>
      <c r="K1" s="16"/>
    </row>
    <row r="2" spans="1:11" hidden="1" x14ac:dyDescent="0.25">
      <c r="A2"/>
      <c r="B2"/>
      <c r="C2"/>
      <c r="D2"/>
      <c r="E2"/>
      <c r="F2"/>
      <c r="G2" s="1" t="b">
        <v>0</v>
      </c>
      <c r="H2" s="1" t="b">
        <v>0</v>
      </c>
      <c r="I2" s="13"/>
      <c r="J2"/>
      <c r="K2"/>
    </row>
    <row r="3" spans="1:11" ht="25.5" customHeight="1" x14ac:dyDescent="0.25">
      <c r="A3" s="4" t="s">
        <v>9</v>
      </c>
      <c r="B3" s="148" t="str">
        <f>Instellingen!B3</f>
        <v>Kring West-Veluwe</v>
      </c>
      <c r="C3" s="149"/>
      <c r="D3" s="17"/>
      <c r="E3" s="150" t="s">
        <v>48</v>
      </c>
      <c r="F3" s="150"/>
      <c r="G3" s="10"/>
      <c r="H3" s="151" t="s">
        <v>49</v>
      </c>
      <c r="I3" s="152"/>
      <c r="J3" s="18"/>
      <c r="K3" s="12"/>
    </row>
    <row r="4" spans="1:11" ht="26.4" x14ac:dyDescent="0.25">
      <c r="A4" s="2" t="s">
        <v>21</v>
      </c>
      <c r="B4" s="2" t="s">
        <v>7</v>
      </c>
      <c r="C4" s="2" t="s">
        <v>0</v>
      </c>
      <c r="D4" s="2" t="s">
        <v>1</v>
      </c>
      <c r="E4" s="2" t="s">
        <v>22</v>
      </c>
      <c r="F4" s="2" t="s">
        <v>24</v>
      </c>
      <c r="G4" s="2" t="s">
        <v>25</v>
      </c>
      <c r="H4" s="11" t="s">
        <v>45</v>
      </c>
      <c r="I4" s="14" t="s">
        <v>46</v>
      </c>
      <c r="J4" s="5" t="s">
        <v>47</v>
      </c>
      <c r="K4" s="2"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1417320</xdr:colOff>
                    <xdr:row>2</xdr:row>
                    <xdr:rowOff>251460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7620</xdr:colOff>
                    <xdr:row>2</xdr:row>
                    <xdr:rowOff>7620</xdr:rowOff>
                  </from>
                  <to>
                    <xdr:col>6</xdr:col>
                    <xdr:colOff>678180</xdr:colOff>
                    <xdr:row>2</xdr:row>
                    <xdr:rowOff>251460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678180</xdr:colOff>
                    <xdr:row>2</xdr:row>
                    <xdr:rowOff>7620</xdr:rowOff>
                  </from>
                  <to>
                    <xdr:col>6</xdr:col>
                    <xdr:colOff>1234440</xdr:colOff>
                    <xdr:row>2</xdr:row>
                    <xdr:rowOff>251460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3.2" x14ac:dyDescent="0.25"/>
  <cols>
    <col min="1" max="1" width="5.6640625" style="1" customWidth="1"/>
    <col min="2" max="2" width="10.6640625" style="1" customWidth="1"/>
    <col min="3" max="3" width="27.6640625" style="1" customWidth="1"/>
    <col min="4" max="4" width="25.6640625" style="1" customWidth="1"/>
    <col min="5" max="5" width="28.6640625" style="1" customWidth="1"/>
    <col min="6" max="6" width="3.6640625" style="1" customWidth="1"/>
    <col min="7" max="7" width="38.6640625" style="1" customWidth="1"/>
    <col min="8" max="8" width="4.6640625" style="1" customWidth="1"/>
    <col min="9" max="9" width="21.6640625" style="1" customWidth="1"/>
    <col min="10" max="14" width="4.6640625" style="1" customWidth="1"/>
    <col min="15" max="15" width="4" customWidth="1"/>
  </cols>
  <sheetData>
    <row r="1" spans="1:14" x14ac:dyDescent="0.25">
      <c r="A1" s="118" t="s">
        <v>90</v>
      </c>
      <c r="B1" s="119"/>
      <c r="C1" s="119"/>
      <c r="D1" s="119"/>
      <c r="E1" s="119"/>
      <c r="F1" s="119"/>
      <c r="G1" s="119"/>
      <c r="H1" s="119"/>
      <c r="I1" s="119"/>
      <c r="J1" s="119"/>
      <c r="K1" s="119"/>
      <c r="L1" s="119"/>
      <c r="M1" s="37"/>
      <c r="N1" s="41"/>
    </row>
    <row r="2" spans="1:14" ht="12.75" hidden="1" customHeight="1" x14ac:dyDescent="0.25">
      <c r="A2" s="46"/>
      <c r="B2" s="47"/>
      <c r="C2" s="47">
        <v>48</v>
      </c>
      <c r="D2" s="7">
        <f>FLOOR((C2+3)/4,1)</f>
        <v>12</v>
      </c>
      <c r="E2" s="47"/>
      <c r="F2" s="47"/>
      <c r="G2" s="47"/>
      <c r="H2" s="47">
        <v>192</v>
      </c>
      <c r="I2" s="1">
        <v>190</v>
      </c>
      <c r="J2" s="1">
        <f>H2+I2</f>
        <v>382</v>
      </c>
      <c r="N2" s="42"/>
    </row>
    <row r="3" spans="1:14" x14ac:dyDescent="0.25">
      <c r="A3" s="35" t="s">
        <v>9</v>
      </c>
      <c r="B3" s="36"/>
      <c r="C3" s="96" t="str">
        <f>Instellingen!B3</f>
        <v>Kring West-Veluwe</v>
      </c>
      <c r="D3" s="98"/>
      <c r="E3" s="83" t="s">
        <v>118</v>
      </c>
      <c r="F3" s="84"/>
      <c r="G3" s="85"/>
      <c r="H3" s="121">
        <v>2</v>
      </c>
      <c r="I3" s="122"/>
      <c r="J3" s="122"/>
      <c r="K3" s="122"/>
      <c r="L3" s="122"/>
      <c r="M3" s="122"/>
      <c r="N3" s="123"/>
    </row>
    <row r="4" spans="1:14" hidden="1" x14ac:dyDescent="0.25">
      <c r="A4" s="33"/>
      <c r="B4" s="34"/>
      <c r="C4" s="38"/>
      <c r="D4" s="39"/>
      <c r="E4" s="39"/>
      <c r="F4" s="40"/>
      <c r="G4" s="49"/>
      <c r="H4" s="50"/>
      <c r="I4" s="50"/>
      <c r="J4" s="50"/>
      <c r="K4" s="50"/>
      <c r="L4" s="50"/>
      <c r="M4" s="55"/>
      <c r="N4" s="48"/>
    </row>
    <row r="5" spans="1:14" hidden="1" x14ac:dyDescent="0.25">
      <c r="A5" s="51"/>
      <c r="B5" s="52"/>
      <c r="C5" s="43"/>
      <c r="D5" s="44"/>
      <c r="E5" s="44"/>
      <c r="F5" s="45"/>
      <c r="G5" s="51"/>
      <c r="H5" s="53"/>
      <c r="I5" s="53"/>
      <c r="J5" s="53"/>
      <c r="K5" s="53"/>
      <c r="L5" s="53"/>
      <c r="M5" s="55"/>
      <c r="N5" s="48"/>
    </row>
    <row r="6" spans="1:14" ht="12.75" customHeight="1" x14ac:dyDescent="0.25">
      <c r="A6" s="153" t="s">
        <v>117</v>
      </c>
      <c r="B6" s="154"/>
      <c r="C6" s="154"/>
      <c r="D6" s="154"/>
      <c r="E6" s="154"/>
      <c r="F6" s="154"/>
      <c r="G6" s="154"/>
      <c r="H6" s="154"/>
      <c r="I6" s="154"/>
      <c r="J6" s="154"/>
      <c r="K6" s="154"/>
      <c r="L6" s="154"/>
      <c r="M6" s="154"/>
      <c r="N6" s="155"/>
    </row>
    <row r="7" spans="1:14" ht="12.75" customHeight="1" x14ac:dyDescent="0.25">
      <c r="A7" s="156"/>
      <c r="B7" s="157"/>
      <c r="C7" s="157"/>
      <c r="D7" s="157"/>
      <c r="E7" s="157"/>
      <c r="F7" s="157"/>
      <c r="G7" s="157"/>
      <c r="H7" s="157"/>
      <c r="I7" s="157"/>
      <c r="J7" s="157"/>
      <c r="K7" s="157"/>
      <c r="L7" s="157"/>
      <c r="M7" s="157"/>
      <c r="N7" s="158"/>
    </row>
    <row r="8" spans="1:14" ht="25.5" customHeight="1" x14ac:dyDescent="0.25">
      <c r="A8" s="2" t="s">
        <v>19</v>
      </c>
      <c r="B8" s="2" t="s">
        <v>7</v>
      </c>
      <c r="C8" s="2" t="s">
        <v>0</v>
      </c>
      <c r="D8" s="2" t="s">
        <v>1</v>
      </c>
      <c r="E8" s="2" t="s">
        <v>89</v>
      </c>
      <c r="F8" s="2" t="s">
        <v>2</v>
      </c>
      <c r="G8" s="2" t="s">
        <v>3</v>
      </c>
      <c r="H8" s="5" t="s">
        <v>38</v>
      </c>
      <c r="I8" s="5" t="s">
        <v>36</v>
      </c>
      <c r="J8" s="5" t="s">
        <v>37</v>
      </c>
      <c r="K8" s="5" t="s">
        <v>73</v>
      </c>
      <c r="L8" s="5" t="s">
        <v>74</v>
      </c>
      <c r="M8" s="2" t="s">
        <v>88</v>
      </c>
      <c r="N8" s="54" t="s">
        <v>6</v>
      </c>
    </row>
  </sheetData>
  <mergeCells count="4">
    <mergeCell ref="A1:L1"/>
    <mergeCell ref="A6:N7"/>
    <mergeCell ref="H3:N3"/>
    <mergeCell ref="C3:D3"/>
  </mergeCells>
  <phoneticPr fontId="0" type="noConversion"/>
  <dataValidations count="3">
    <dataValidation type="whole" operator="lessThan" allowBlank="1" showInputMessage="1" showErrorMessage="1" error="De waarde is maximaal 500" sqref="H9:I54751" xr:uid="{00000000-0002-0000-1A00-000000000000}">
      <formula1>500</formula1>
    </dataValidation>
    <dataValidation operator="lessThan" allowBlank="1" showInputMessage="1" showErrorMessage="1" error="De waarde is maximaal 500" sqref="H8:I8" xr:uid="{00000000-0002-0000-1A00-000001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2000000}">
      <formula1>1</formula1>
      <formula2>6</formula2>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15240</xdr:colOff>
                    <xdr:row>5</xdr:row>
                    <xdr:rowOff>0</xdr:rowOff>
                  </from>
                  <to>
                    <xdr:col>2</xdr:col>
                    <xdr:colOff>891540</xdr:colOff>
                    <xdr:row>6</xdr:row>
                    <xdr:rowOff>99060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22860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647700</xdr:colOff>
                    <xdr:row>5</xdr:row>
                    <xdr:rowOff>15240</xdr:rowOff>
                  </from>
                  <to>
                    <xdr:col>6</xdr:col>
                    <xdr:colOff>167640</xdr:colOff>
                    <xdr:row>6</xdr:row>
                    <xdr:rowOff>114300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190500</xdr:colOff>
                    <xdr:row>5</xdr:row>
                    <xdr:rowOff>7620</xdr:rowOff>
                  </from>
                  <to>
                    <xdr:col>10</xdr:col>
                    <xdr:colOff>68580</xdr:colOff>
                    <xdr:row>6</xdr:row>
                    <xdr:rowOff>106680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914400</xdr:colOff>
                    <xdr:row>5</xdr:row>
                    <xdr:rowOff>7620</xdr:rowOff>
                  </from>
                  <to>
                    <xdr:col>3</xdr:col>
                    <xdr:colOff>617220</xdr:colOff>
                    <xdr:row>6</xdr:row>
                    <xdr:rowOff>106680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3" activePane="bottomLeft" state="frozen"/>
      <selection activeCell="C5" sqref="C5:E5"/>
      <selection pane="bottomLeft" activeCell="B3" sqref="B3"/>
    </sheetView>
  </sheetViews>
  <sheetFormatPr defaultRowHeight="13.2" x14ac:dyDescent="0.25"/>
  <cols>
    <col min="1" max="1" width="39.109375" bestFit="1" customWidth="1"/>
    <col min="2" max="2" width="37.109375" style="1" customWidth="1"/>
    <col min="3" max="3" width="46.5546875" bestFit="1" customWidth="1"/>
  </cols>
  <sheetData>
    <row r="1" spans="1:3" x14ac:dyDescent="0.25">
      <c r="A1" s="24"/>
      <c r="B1" s="20" t="s">
        <v>65</v>
      </c>
      <c r="C1" s="20" t="s">
        <v>26</v>
      </c>
    </row>
    <row r="2" spans="1:3" x14ac:dyDescent="0.25">
      <c r="A2" s="21" t="s">
        <v>54</v>
      </c>
      <c r="B2" s="2"/>
      <c r="C2" s="2"/>
    </row>
    <row r="3" spans="1:3" x14ac:dyDescent="0.25">
      <c r="A3" s="25" t="s">
        <v>68</v>
      </c>
      <c r="B3" s="81" t="s">
        <v>116</v>
      </c>
      <c r="C3" s="22"/>
    </row>
    <row r="4" spans="1:3" x14ac:dyDescent="0.25">
      <c r="A4" s="22" t="s">
        <v>55</v>
      </c>
      <c r="B4" s="23">
        <v>1</v>
      </c>
      <c r="C4" s="22" t="s">
        <v>53</v>
      </c>
    </row>
    <row r="5" spans="1:3" x14ac:dyDescent="0.25">
      <c r="A5" s="22" t="s">
        <v>12</v>
      </c>
      <c r="B5" s="23">
        <v>99</v>
      </c>
      <c r="C5" s="22"/>
    </row>
    <row r="6" spans="1:3" x14ac:dyDescent="0.25">
      <c r="A6" s="22" t="s">
        <v>56</v>
      </c>
      <c r="B6" s="23">
        <v>3</v>
      </c>
      <c r="C6" s="22"/>
    </row>
    <row r="7" spans="1:3" x14ac:dyDescent="0.25">
      <c r="A7" s="22" t="s">
        <v>72</v>
      </c>
      <c r="B7" s="23">
        <v>1</v>
      </c>
      <c r="C7" s="22"/>
    </row>
    <row r="8" spans="1:3" x14ac:dyDescent="0.25">
      <c r="A8" s="22" t="s">
        <v>42</v>
      </c>
      <c r="B8" s="23">
        <v>1</v>
      </c>
      <c r="C8" s="22"/>
    </row>
    <row r="9" spans="1:3" x14ac:dyDescent="0.25">
      <c r="A9" s="22" t="s">
        <v>75</v>
      </c>
      <c r="B9" s="23">
        <v>1</v>
      </c>
      <c r="C9" s="22" t="s">
        <v>76</v>
      </c>
    </row>
    <row r="10" spans="1:3" x14ac:dyDescent="0.25">
      <c r="A10" s="77" t="s">
        <v>91</v>
      </c>
      <c r="B10" s="23">
        <v>90</v>
      </c>
      <c r="C10" s="22" t="s">
        <v>92</v>
      </c>
    </row>
    <row r="11" spans="1:3" hidden="1" x14ac:dyDescent="0.25">
      <c r="A11" s="77" t="s">
        <v>100</v>
      </c>
      <c r="B11" s="23"/>
      <c r="C11" s="22" t="s">
        <v>101</v>
      </c>
    </row>
    <row r="12" spans="1:3" hidden="1" x14ac:dyDescent="0.25">
      <c r="A12" s="22" t="s">
        <v>93</v>
      </c>
      <c r="B12" s="23"/>
      <c r="C12" s="22" t="s">
        <v>102</v>
      </c>
    </row>
    <row r="13" spans="1:3" x14ac:dyDescent="0.25">
      <c r="A13" s="22" t="s">
        <v>98</v>
      </c>
      <c r="B13" s="23"/>
      <c r="C13" s="19" t="s">
        <v>99</v>
      </c>
    </row>
    <row r="14" spans="1:3" x14ac:dyDescent="0.25">
      <c r="A14" s="22" t="s">
        <v>111</v>
      </c>
      <c r="B14" s="23" t="s">
        <v>114</v>
      </c>
      <c r="C14" s="22"/>
    </row>
    <row r="15" spans="1:3" hidden="1" x14ac:dyDescent="0.25">
      <c r="A15" s="22" t="s">
        <v>109</v>
      </c>
      <c r="B15" s="23" t="s">
        <v>114</v>
      </c>
      <c r="C15" s="22"/>
    </row>
    <row r="16" spans="1:3" hidden="1" x14ac:dyDescent="0.25">
      <c r="A16" s="22"/>
      <c r="B16" s="22"/>
      <c r="C16" s="22"/>
    </row>
    <row r="17" spans="1:3" x14ac:dyDescent="0.25">
      <c r="A17" s="22" t="s">
        <v>113</v>
      </c>
      <c r="B17" s="23" t="s">
        <v>114</v>
      </c>
      <c r="C17" s="22"/>
    </row>
    <row r="18" spans="1:3" x14ac:dyDescent="0.25">
      <c r="A18" s="22" t="s">
        <v>110</v>
      </c>
      <c r="B18" s="23" t="s">
        <v>114</v>
      </c>
      <c r="C18" s="22"/>
    </row>
    <row r="19" spans="1:3" x14ac:dyDescent="0.25">
      <c r="B19"/>
    </row>
    <row r="20" spans="1:3" hidden="1" x14ac:dyDescent="0.25">
      <c r="B20"/>
    </row>
    <row r="21" spans="1:3" hidden="1" x14ac:dyDescent="0.25">
      <c r="B21"/>
    </row>
    <row r="22" spans="1:3" hidden="1" x14ac:dyDescent="0.25">
      <c r="B22"/>
    </row>
    <row r="23" spans="1:3" ht="39.6" x14ac:dyDescent="0.25">
      <c r="A23" s="20" t="s">
        <v>94</v>
      </c>
      <c r="B23" s="2"/>
      <c r="C23" s="5" t="s">
        <v>63</v>
      </c>
    </row>
    <row r="24" spans="1:3" hidden="1" x14ac:dyDescent="0.25">
      <c r="A24" s="22" t="s">
        <v>57</v>
      </c>
      <c r="B24" s="22">
        <v>1</v>
      </c>
      <c r="C24" s="22" t="s">
        <v>64</v>
      </c>
    </row>
    <row r="25" spans="1:3" x14ac:dyDescent="0.25">
      <c r="A25" s="22" t="s">
        <v>77</v>
      </c>
      <c r="B25" s="23"/>
      <c r="C25" s="22"/>
    </row>
    <row r="26" spans="1:3" x14ac:dyDescent="0.25">
      <c r="A26" s="22" t="s">
        <v>78</v>
      </c>
      <c r="B26" s="23"/>
      <c r="C26" s="22"/>
    </row>
    <row r="27" spans="1:3" x14ac:dyDescent="0.25">
      <c r="A27" s="22" t="s">
        <v>58</v>
      </c>
      <c r="B27" s="23"/>
      <c r="C27" s="22"/>
    </row>
    <row r="28" spans="1:3" x14ac:dyDescent="0.25">
      <c r="A28" s="22" t="s">
        <v>59</v>
      </c>
      <c r="B28" s="23">
        <v>2</v>
      </c>
      <c r="C28" s="22"/>
    </row>
    <row r="29" spans="1:3" x14ac:dyDescent="0.25">
      <c r="A29" s="22" t="s">
        <v>60</v>
      </c>
      <c r="B29" s="23"/>
      <c r="C29" s="22"/>
    </row>
    <row r="30" spans="1:3" x14ac:dyDescent="0.25">
      <c r="A30" s="22" t="s">
        <v>61</v>
      </c>
      <c r="B30" s="23"/>
      <c r="C30" s="22"/>
    </row>
    <row r="31" spans="1:3" x14ac:dyDescent="0.25">
      <c r="A31" s="22" t="s">
        <v>62</v>
      </c>
      <c r="B31" s="23"/>
      <c r="C31" s="22"/>
    </row>
    <row r="32" spans="1:3" x14ac:dyDescent="0.25">
      <c r="A32" s="22" t="s">
        <v>66</v>
      </c>
      <c r="B32" s="23"/>
      <c r="C32" s="22"/>
    </row>
    <row r="33" spans="1:3" x14ac:dyDescent="0.25">
      <c r="A33" s="22" t="s">
        <v>67</v>
      </c>
      <c r="B33" s="23"/>
      <c r="C33" s="22"/>
    </row>
    <row r="34" spans="1:3" x14ac:dyDescent="0.25">
      <c r="B34"/>
    </row>
    <row r="35" spans="1:3" x14ac:dyDescent="0.25">
      <c r="A35" s="20" t="s">
        <v>79</v>
      </c>
      <c r="B35" s="20" t="s">
        <v>80</v>
      </c>
      <c r="C35" s="20" t="s">
        <v>81</v>
      </c>
    </row>
    <row r="36" spans="1:3" x14ac:dyDescent="0.25">
      <c r="A36" s="22" t="s">
        <v>82</v>
      </c>
      <c r="B36" s="80" t="s">
        <v>121</v>
      </c>
      <c r="C36" s="82" t="s">
        <v>122</v>
      </c>
    </row>
    <row r="37" spans="1:3" x14ac:dyDescent="0.25">
      <c r="A37" s="22" t="s">
        <v>83</v>
      </c>
      <c r="B37" s="80" t="s">
        <v>119</v>
      </c>
      <c r="C37" s="82" t="s">
        <v>123</v>
      </c>
    </row>
    <row r="38" spans="1:3" x14ac:dyDescent="0.25">
      <c r="A38" s="22" t="s">
        <v>84</v>
      </c>
      <c r="B38" s="80" t="s">
        <v>120</v>
      </c>
      <c r="C38" s="82" t="s">
        <v>124</v>
      </c>
    </row>
    <row r="39" spans="1:3" x14ac:dyDescent="0.25">
      <c r="A39" s="22" t="s">
        <v>85</v>
      </c>
      <c r="B39" s="80" t="s">
        <v>96</v>
      </c>
      <c r="C39" s="32" t="s">
        <v>96</v>
      </c>
    </row>
    <row r="40" spans="1:3" x14ac:dyDescent="0.25">
      <c r="A40" s="22" t="s">
        <v>86</v>
      </c>
      <c r="B40" s="80" t="s">
        <v>96</v>
      </c>
      <c r="C40" s="32" t="s">
        <v>96</v>
      </c>
    </row>
    <row r="41" spans="1:3" x14ac:dyDescent="0.25">
      <c r="A41" s="22" t="s">
        <v>87</v>
      </c>
      <c r="B41" s="80" t="s">
        <v>96</v>
      </c>
      <c r="C41" s="32"/>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sqref="B6" xr:uid="{00000000-0002-0000-1B00-000001000000}">
      <formula1>2</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B12" xr:uid="{00000000-0002-0000-1B00-000009000000}">
      <formula1>1</formula1>
      <formula2>999</formula2>
    </dataValidation>
    <dataValidation type="list" allowBlank="1" showInputMessage="1" showErrorMessage="1" sqref="B13" xr:uid="{00000000-0002-0000-1B00-00000A000000}">
      <formula1>"Aanmelden,Afmelden"</formula1>
    </dataValidation>
    <dataValidation type="whole" allowBlank="1" showInputMessage="1" showErrorMessage="1" error="Er moet een waarde ingevoerd worden van 2 t/m 6 of blanko." prompt="Indien hier een aantal wordt ingevoerd dan worden bij een lager aantal starts per combinatie de plaatsingspunten gezet op het aantal wat vermeld staat bij Plaatsingspunten te weinig starts." sqref="B11" xr:uid="{00000000-0002-0000-1B00-00000B000000}">
      <formula1>2</formula1>
      <formula2>5</formula2>
    </dataValidation>
    <dataValidation type="list" allowBlank="1" showInputMessage="1" showErrorMessage="1" sqref="B17:B18 B14:B15" xr:uid="{00000000-0002-0000-1B00-00000C000000}">
      <formula1>"Ja,Nee"</formula1>
    </dataValidation>
  </dataValidations>
  <printOptions headings="1"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60960</xdr:colOff>
                    <xdr:row>13</xdr:row>
                    <xdr:rowOff>30480</xdr:rowOff>
                  </from>
                  <to>
                    <xdr:col>2</xdr:col>
                    <xdr:colOff>2423160</xdr:colOff>
                    <xdr:row>17</xdr:row>
                    <xdr:rowOff>99060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H52"/>
  <sheetViews>
    <sheetView workbookViewId="0">
      <pane ySplit="4" topLeftCell="A10" activePane="bottomLeft" state="frozen"/>
      <selection activeCell="C5" sqref="C5:E5"/>
      <selection pane="bottomLeft" activeCell="A5" sqref="A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1" bestFit="1" customWidth="1"/>
    <col min="6" max="6" width="4.109375" style="1" bestFit="1" customWidth="1"/>
    <col min="7" max="7" width="23.33203125" style="1" customWidth="1"/>
    <col min="8" max="8" width="30.44140625" style="1" customWidth="1"/>
  </cols>
  <sheetData>
    <row r="1" spans="1:8" x14ac:dyDescent="0.25">
      <c r="A1" s="161" t="s">
        <v>20</v>
      </c>
      <c r="B1" s="162"/>
      <c r="C1" s="162"/>
      <c r="D1" s="162"/>
      <c r="E1" s="162"/>
      <c r="F1" s="162"/>
      <c r="G1" s="162"/>
      <c r="H1" s="163"/>
    </row>
    <row r="2" spans="1:8" hidden="1" x14ac:dyDescent="0.25"/>
    <row r="3" spans="1:8" ht="25.5" customHeight="1" x14ac:dyDescent="0.25">
      <c r="A3" s="4" t="s">
        <v>9</v>
      </c>
      <c r="B3" s="159" t="str">
        <f>Instellingen!B3</f>
        <v>Kring West-Veluwe</v>
      </c>
      <c r="C3" s="160"/>
      <c r="D3" s="160"/>
      <c r="E3" s="131"/>
      <c r="F3" s="131"/>
      <c r="G3" s="131"/>
      <c r="H3" s="131"/>
    </row>
    <row r="4" spans="1:8" x14ac:dyDescent="0.25">
      <c r="A4" s="2" t="s">
        <v>21</v>
      </c>
      <c r="B4" s="2" t="s">
        <v>7</v>
      </c>
      <c r="C4" s="2" t="s">
        <v>0</v>
      </c>
      <c r="D4" s="2" t="s">
        <v>1</v>
      </c>
      <c r="E4" s="2" t="s">
        <v>22</v>
      </c>
      <c r="F4" s="2" t="s">
        <v>24</v>
      </c>
      <c r="G4" s="2" t="s">
        <v>25</v>
      </c>
      <c r="H4" s="2" t="s">
        <v>26</v>
      </c>
    </row>
    <row r="6" spans="1:8" x14ac:dyDescent="0.25">
      <c r="C6" s="1" t="s">
        <v>281</v>
      </c>
      <c r="D6" s="1" t="s">
        <v>282</v>
      </c>
    </row>
    <row r="7" spans="1:8" x14ac:dyDescent="0.25">
      <c r="A7" s="1">
        <v>1</v>
      </c>
      <c r="B7" s="1" t="s">
        <v>192</v>
      </c>
      <c r="C7" s="1" t="s">
        <v>245</v>
      </c>
      <c r="D7" s="1" t="s">
        <v>193</v>
      </c>
      <c r="E7" s="1" t="s">
        <v>27</v>
      </c>
      <c r="F7" s="1" t="s">
        <v>27</v>
      </c>
      <c r="G7" s="1" t="s">
        <v>153</v>
      </c>
    </row>
    <row r="8" spans="1:8" x14ac:dyDescent="0.25">
      <c r="A8" s="1">
        <v>2</v>
      </c>
      <c r="B8" s="1" t="s">
        <v>194</v>
      </c>
      <c r="C8" s="1" t="s">
        <v>247</v>
      </c>
      <c r="D8" s="1" t="s">
        <v>165</v>
      </c>
      <c r="E8" s="1" t="s">
        <v>27</v>
      </c>
      <c r="F8" s="1" t="s">
        <v>27</v>
      </c>
      <c r="G8" s="1" t="s">
        <v>148</v>
      </c>
    </row>
    <row r="10" spans="1:8" x14ac:dyDescent="0.25">
      <c r="C10" s="1" t="s">
        <v>283</v>
      </c>
      <c r="D10" s="1" t="s">
        <v>284</v>
      </c>
    </row>
    <row r="11" spans="1:8" x14ac:dyDescent="0.25">
      <c r="A11" s="1">
        <v>1</v>
      </c>
      <c r="B11" s="1" t="s">
        <v>190</v>
      </c>
      <c r="C11" s="1" t="s">
        <v>243</v>
      </c>
      <c r="D11" s="1" t="s">
        <v>191</v>
      </c>
      <c r="E11" s="1" t="s">
        <v>27</v>
      </c>
      <c r="F11" s="1" t="s">
        <v>107</v>
      </c>
      <c r="G11" s="1" t="s">
        <v>148</v>
      </c>
    </row>
    <row r="13" spans="1:8" x14ac:dyDescent="0.25">
      <c r="C13" s="1" t="s">
        <v>285</v>
      </c>
      <c r="D13" s="1" t="s">
        <v>286</v>
      </c>
    </row>
    <row r="14" spans="1:8" x14ac:dyDescent="0.25">
      <c r="A14" s="1">
        <v>1</v>
      </c>
      <c r="B14" s="1" t="s">
        <v>260</v>
      </c>
      <c r="C14" s="1" t="s">
        <v>266</v>
      </c>
      <c r="D14" s="1" t="s">
        <v>261</v>
      </c>
      <c r="E14" s="1" t="s">
        <v>27</v>
      </c>
      <c r="F14" s="1" t="s">
        <v>287</v>
      </c>
      <c r="G14" s="1" t="s">
        <v>207</v>
      </c>
    </row>
    <row r="15" spans="1:8" x14ac:dyDescent="0.25">
      <c r="A15" s="1">
        <v>2</v>
      </c>
      <c r="B15" s="1" t="s">
        <v>195</v>
      </c>
      <c r="C15" s="1" t="s">
        <v>248</v>
      </c>
      <c r="D15" s="1" t="s">
        <v>196</v>
      </c>
      <c r="E15" s="1" t="s">
        <v>27</v>
      </c>
      <c r="F15" s="1" t="s">
        <v>287</v>
      </c>
      <c r="G15" s="1" t="s">
        <v>171</v>
      </c>
    </row>
    <row r="16" spans="1:8" x14ac:dyDescent="0.25">
      <c r="A16" s="1">
        <v>3</v>
      </c>
      <c r="B16" s="1" t="s">
        <v>262</v>
      </c>
      <c r="C16" s="1" t="s">
        <v>267</v>
      </c>
      <c r="D16" s="1" t="s">
        <v>263</v>
      </c>
      <c r="E16" s="1" t="s">
        <v>27</v>
      </c>
      <c r="F16" s="1" t="s">
        <v>287</v>
      </c>
      <c r="G16" s="1" t="s">
        <v>132</v>
      </c>
    </row>
    <row r="17" spans="1:7" x14ac:dyDescent="0.25">
      <c r="A17" s="1" t="s">
        <v>288</v>
      </c>
      <c r="B17" s="1" t="s">
        <v>199</v>
      </c>
      <c r="C17" s="1" t="s">
        <v>251</v>
      </c>
      <c r="D17" s="1" t="s">
        <v>200</v>
      </c>
      <c r="E17" s="1" t="s">
        <v>27</v>
      </c>
      <c r="F17" s="1" t="s">
        <v>287</v>
      </c>
      <c r="G17" s="1" t="s">
        <v>174</v>
      </c>
    </row>
    <row r="18" spans="1:7" x14ac:dyDescent="0.25">
      <c r="A18" s="1" t="s">
        <v>289</v>
      </c>
      <c r="B18" s="1" t="s">
        <v>197</v>
      </c>
      <c r="C18" s="1" t="s">
        <v>250</v>
      </c>
      <c r="D18" s="1" t="s">
        <v>198</v>
      </c>
      <c r="E18" s="1" t="s">
        <v>27</v>
      </c>
      <c r="F18" s="1" t="s">
        <v>287</v>
      </c>
      <c r="G18" s="1" t="s">
        <v>168</v>
      </c>
    </row>
    <row r="20" spans="1:7" x14ac:dyDescent="0.25">
      <c r="C20" s="1" t="s">
        <v>290</v>
      </c>
      <c r="D20" s="1" t="s">
        <v>284</v>
      </c>
    </row>
    <row r="21" spans="1:7" x14ac:dyDescent="0.25">
      <c r="A21" s="1">
        <v>1</v>
      </c>
      <c r="B21" s="1" t="s">
        <v>127</v>
      </c>
      <c r="C21" s="1" t="s">
        <v>208</v>
      </c>
      <c r="D21" s="1" t="s">
        <v>128</v>
      </c>
      <c r="E21" s="1" t="s">
        <v>28</v>
      </c>
      <c r="F21" s="1" t="s">
        <v>27</v>
      </c>
      <c r="G21" s="1" t="s">
        <v>129</v>
      </c>
    </row>
    <row r="23" spans="1:7" x14ac:dyDescent="0.25">
      <c r="C23" s="1" t="s">
        <v>291</v>
      </c>
      <c r="D23" s="1" t="s">
        <v>282</v>
      </c>
    </row>
    <row r="24" spans="1:7" x14ac:dyDescent="0.25">
      <c r="A24" s="1">
        <v>1</v>
      </c>
      <c r="B24" s="1" t="s">
        <v>130</v>
      </c>
      <c r="C24" s="1" t="s">
        <v>210</v>
      </c>
      <c r="D24" s="1" t="s">
        <v>131</v>
      </c>
      <c r="E24" s="1" t="s">
        <v>28</v>
      </c>
      <c r="F24" s="1" t="s">
        <v>107</v>
      </c>
      <c r="G24" s="1" t="s">
        <v>132</v>
      </c>
    </row>
    <row r="25" spans="1:7" x14ac:dyDescent="0.25">
      <c r="A25" s="1">
        <v>2</v>
      </c>
      <c r="B25" s="1" t="s">
        <v>133</v>
      </c>
      <c r="C25" s="1" t="s">
        <v>212</v>
      </c>
      <c r="D25" s="1" t="s">
        <v>134</v>
      </c>
      <c r="E25" s="1" t="s">
        <v>28</v>
      </c>
      <c r="F25" s="1" t="s">
        <v>107</v>
      </c>
      <c r="G25" s="1" t="s">
        <v>135</v>
      </c>
    </row>
    <row r="27" spans="1:7" x14ac:dyDescent="0.25">
      <c r="C27" s="1" t="s">
        <v>292</v>
      </c>
      <c r="D27" s="1" t="s">
        <v>293</v>
      </c>
    </row>
    <row r="28" spans="1:7" x14ac:dyDescent="0.25">
      <c r="A28" s="1">
        <v>1</v>
      </c>
      <c r="B28" s="1" t="s">
        <v>138</v>
      </c>
      <c r="C28" s="1" t="s">
        <v>215</v>
      </c>
      <c r="D28" s="1" t="s">
        <v>139</v>
      </c>
      <c r="E28" s="1" t="s">
        <v>28</v>
      </c>
      <c r="F28" s="1" t="s">
        <v>287</v>
      </c>
      <c r="G28" s="1" t="s">
        <v>132</v>
      </c>
    </row>
    <row r="29" spans="1:7" x14ac:dyDescent="0.25">
      <c r="A29" s="1">
        <v>2</v>
      </c>
      <c r="B29" s="1" t="s">
        <v>136</v>
      </c>
      <c r="C29" s="1" t="s">
        <v>213</v>
      </c>
      <c r="D29" s="1" t="s">
        <v>137</v>
      </c>
      <c r="E29" s="1" t="s">
        <v>28</v>
      </c>
      <c r="F29" s="1" t="s">
        <v>287</v>
      </c>
      <c r="G29" s="1" t="s">
        <v>135</v>
      </c>
    </row>
    <row r="30" spans="1:7" x14ac:dyDescent="0.25">
      <c r="A30" s="1">
        <v>3</v>
      </c>
      <c r="B30" s="1" t="s">
        <v>143</v>
      </c>
      <c r="C30" s="1" t="s">
        <v>218</v>
      </c>
      <c r="D30" s="1" t="s">
        <v>144</v>
      </c>
      <c r="E30" s="1" t="s">
        <v>28</v>
      </c>
      <c r="F30" s="1" t="s">
        <v>287</v>
      </c>
      <c r="G30" s="1" t="s">
        <v>145</v>
      </c>
    </row>
    <row r="31" spans="1:7" x14ac:dyDescent="0.25">
      <c r="A31" s="1">
        <v>4</v>
      </c>
      <c r="B31" s="1" t="s">
        <v>146</v>
      </c>
      <c r="C31" s="1" t="s">
        <v>219</v>
      </c>
      <c r="D31" s="1" t="s">
        <v>147</v>
      </c>
      <c r="E31" s="1" t="s">
        <v>28</v>
      </c>
      <c r="F31" s="1" t="s">
        <v>287</v>
      </c>
      <c r="G31" s="1" t="s">
        <v>148</v>
      </c>
    </row>
    <row r="32" spans="1:7" x14ac:dyDescent="0.25">
      <c r="A32" s="1">
        <v>5</v>
      </c>
      <c r="B32" s="1" t="s">
        <v>140</v>
      </c>
      <c r="C32" s="1" t="s">
        <v>216</v>
      </c>
      <c r="D32" s="1" t="s">
        <v>141</v>
      </c>
      <c r="E32" s="1" t="s">
        <v>28</v>
      </c>
      <c r="F32" s="1" t="s">
        <v>294</v>
      </c>
      <c r="G32" s="1" t="s">
        <v>142</v>
      </c>
    </row>
    <row r="33" spans="1:7" x14ac:dyDescent="0.25">
      <c r="A33" s="1" t="s">
        <v>288</v>
      </c>
      <c r="B33" s="1" t="s">
        <v>154</v>
      </c>
      <c r="C33" s="1" t="s">
        <v>222</v>
      </c>
      <c r="D33" s="1" t="s">
        <v>155</v>
      </c>
      <c r="E33" s="1" t="s">
        <v>28</v>
      </c>
      <c r="F33" s="1" t="s">
        <v>287</v>
      </c>
      <c r="G33" s="1" t="s">
        <v>135</v>
      </c>
    </row>
    <row r="35" spans="1:7" x14ac:dyDescent="0.25">
      <c r="C35" s="1" t="s">
        <v>295</v>
      </c>
      <c r="D35" s="1" t="s">
        <v>284</v>
      </c>
    </row>
    <row r="36" spans="1:7" x14ac:dyDescent="0.25">
      <c r="A36" s="1">
        <v>1</v>
      </c>
      <c r="B36" s="1" t="s">
        <v>162</v>
      </c>
      <c r="C36" s="1" t="s">
        <v>227</v>
      </c>
      <c r="D36" s="1" t="s">
        <v>163</v>
      </c>
      <c r="E36" s="1" t="s">
        <v>29</v>
      </c>
      <c r="F36" s="1" t="s">
        <v>27</v>
      </c>
      <c r="G36" s="1" t="s">
        <v>153</v>
      </c>
    </row>
    <row r="37" spans="1:7" x14ac:dyDescent="0.25">
      <c r="A37" s="1" t="s">
        <v>288</v>
      </c>
      <c r="B37" s="1" t="s">
        <v>164</v>
      </c>
      <c r="C37" s="1" t="s">
        <v>229</v>
      </c>
      <c r="D37" s="1" t="s">
        <v>165</v>
      </c>
      <c r="E37" s="1" t="s">
        <v>29</v>
      </c>
      <c r="F37" s="1" t="s">
        <v>27</v>
      </c>
      <c r="G37" s="1" t="s">
        <v>148</v>
      </c>
    </row>
    <row r="39" spans="1:7" x14ac:dyDescent="0.25">
      <c r="C39" s="1" t="s">
        <v>296</v>
      </c>
      <c r="D39" s="1" t="s">
        <v>284</v>
      </c>
    </row>
    <row r="40" spans="1:7" x14ac:dyDescent="0.25">
      <c r="A40" s="1">
        <v>1</v>
      </c>
      <c r="B40" s="1" t="s">
        <v>160</v>
      </c>
      <c r="C40" s="1" t="s">
        <v>225</v>
      </c>
      <c r="D40" s="1" t="s">
        <v>161</v>
      </c>
      <c r="E40" s="1" t="s">
        <v>29</v>
      </c>
      <c r="F40" s="1" t="s">
        <v>107</v>
      </c>
      <c r="G40" s="1" t="s">
        <v>148</v>
      </c>
    </row>
    <row r="42" spans="1:7" x14ac:dyDescent="0.25">
      <c r="C42" s="1" t="s">
        <v>297</v>
      </c>
      <c r="D42" s="1" t="s">
        <v>298</v>
      </c>
    </row>
    <row r="43" spans="1:7" x14ac:dyDescent="0.25">
      <c r="A43" s="1">
        <v>1</v>
      </c>
      <c r="B43" s="1" t="s">
        <v>166</v>
      </c>
      <c r="C43" s="1" t="s">
        <v>230</v>
      </c>
      <c r="D43" s="1" t="s">
        <v>167</v>
      </c>
      <c r="E43" s="1" t="s">
        <v>29</v>
      </c>
      <c r="F43" s="1" t="s">
        <v>287</v>
      </c>
      <c r="G43" s="1" t="s">
        <v>168</v>
      </c>
    </row>
    <row r="44" spans="1:7" x14ac:dyDescent="0.25">
      <c r="A44" s="1">
        <v>2</v>
      </c>
      <c r="B44" s="1" t="s">
        <v>172</v>
      </c>
      <c r="C44" s="1" t="s">
        <v>234</v>
      </c>
      <c r="D44" s="1" t="s">
        <v>173</v>
      </c>
      <c r="E44" s="1" t="s">
        <v>29</v>
      </c>
      <c r="F44" s="1" t="s">
        <v>294</v>
      </c>
      <c r="G44" s="1" t="s">
        <v>174</v>
      </c>
    </row>
    <row r="45" spans="1:7" x14ac:dyDescent="0.25">
      <c r="A45" s="1">
        <v>3</v>
      </c>
      <c r="B45" s="1" t="s">
        <v>175</v>
      </c>
      <c r="C45" s="1" t="s">
        <v>235</v>
      </c>
      <c r="D45" s="1" t="s">
        <v>176</v>
      </c>
      <c r="E45" s="1" t="s">
        <v>29</v>
      </c>
      <c r="F45" s="1" t="s">
        <v>287</v>
      </c>
      <c r="G45" s="1" t="s">
        <v>135</v>
      </c>
    </row>
    <row r="46" spans="1:7" x14ac:dyDescent="0.25">
      <c r="A46" s="1">
        <v>4</v>
      </c>
      <c r="B46" s="1" t="s">
        <v>169</v>
      </c>
      <c r="C46" s="1" t="s">
        <v>232</v>
      </c>
      <c r="D46" s="1" t="s">
        <v>170</v>
      </c>
      <c r="E46" s="1" t="s">
        <v>29</v>
      </c>
      <c r="F46" s="1" t="s">
        <v>294</v>
      </c>
      <c r="G46" s="1" t="s">
        <v>171</v>
      </c>
    </row>
    <row r="47" spans="1:7" x14ac:dyDescent="0.25">
      <c r="A47" s="1" t="s">
        <v>288</v>
      </c>
      <c r="B47" s="1" t="s">
        <v>177</v>
      </c>
      <c r="C47" s="1" t="s">
        <v>236</v>
      </c>
      <c r="D47" s="1" t="s">
        <v>178</v>
      </c>
      <c r="E47" s="1" t="s">
        <v>29</v>
      </c>
      <c r="F47" s="1" t="s">
        <v>287</v>
      </c>
      <c r="G47" s="1" t="s">
        <v>132</v>
      </c>
    </row>
    <row r="49" spans="1:7" x14ac:dyDescent="0.25">
      <c r="C49" s="1" t="s">
        <v>299</v>
      </c>
      <c r="D49" s="1" t="s">
        <v>282</v>
      </c>
    </row>
    <row r="51" spans="1:7" x14ac:dyDescent="0.25">
      <c r="C51" s="1" t="s">
        <v>300</v>
      </c>
      <c r="D51" s="1" t="s">
        <v>282</v>
      </c>
    </row>
    <row r="52" spans="1:7" x14ac:dyDescent="0.25">
      <c r="A52" s="1">
        <v>1</v>
      </c>
      <c r="B52" s="1" t="s">
        <v>183</v>
      </c>
      <c r="C52" s="1" t="s">
        <v>239</v>
      </c>
      <c r="D52" s="1" t="s">
        <v>184</v>
      </c>
      <c r="E52" s="1" t="s">
        <v>31</v>
      </c>
      <c r="F52" s="1" t="s">
        <v>287</v>
      </c>
      <c r="G52" s="1" t="s">
        <v>185</v>
      </c>
    </row>
  </sheetData>
  <sheetProtection sheet="1" objects="1" scenarios="1"/>
  <mergeCells count="3">
    <mergeCell ref="B3:D3"/>
    <mergeCell ref="A1:H1"/>
    <mergeCell ref="E3:H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4</xdr:col>
                    <xdr:colOff>7620</xdr:colOff>
                    <xdr:row>2</xdr:row>
                    <xdr:rowOff>7620</xdr:rowOff>
                  </from>
                  <to>
                    <xdr:col>7</xdr:col>
                    <xdr:colOff>7620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2025-06-07T10:43:29Z</cp:lastPrinted>
  <dcterms:created xsi:type="dcterms:W3CDTF">2007-03-07T12:54:43Z</dcterms:created>
  <dcterms:modified xsi:type="dcterms:W3CDTF">2025-06-09T09:23:17Z</dcterms:modified>
</cp:coreProperties>
</file>