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7.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8.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9.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10.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1.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1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13.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4.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drawings/drawing15.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drawings/drawing16.xml" ContentType="application/vnd.openxmlformats-officedocument.drawing+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17.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18.xml" ContentType="application/vnd.openxmlformats-officedocument.drawing+xml"/>
  <Override PartName="/xl/ctrlProps/ctrlProp324.xml" ContentType="application/vnd.ms-excel.controlproperties+xml"/>
  <Override PartName="/xl/drawings/drawing19.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20.xml" ContentType="application/vnd.openxmlformats-officedocument.drawing+xml"/>
  <Override PartName="/xl/ctrlProps/ctrlProp3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vanduinkerkenrekreatie-my.sharepoint.com/personal/a_appeldoorn_vanduinkerken_com/Documents/Bureaublad/"/>
    </mc:Choice>
  </mc:AlternateContent>
  <xr:revisionPtr revIDLastSave="0" documentId="8_{EFCD8F59-B101-440D-A7F0-4799F8D7A9F6}" xr6:coauthVersionLast="47" xr6:coauthVersionMax="47" xr10:uidLastSave="{00000000-0000-0000-0000-000000000000}"/>
  <bookViews>
    <workbookView xWindow="-108" yWindow="-108" windowWidth="61656" windowHeight="16776" tabRatio="861" activeTab="8" xr2:uid="{00000000-000D-0000-FFFF-FFFF00000000}"/>
  </bookViews>
  <sheets>
    <sheet name="Informatie" sheetId="131" r:id="rId1"/>
    <sheet name="Afvaardiging" sheetId="5" r:id="rId2"/>
    <sheet name="50(AB)" sheetId="142" r:id="rId3"/>
    <sheet name="60(AB)" sheetId="160" r:id="rId4"/>
    <sheet name="60(C)" sheetId="163" r:id="rId5"/>
    <sheet name="70(AB)" sheetId="137" r:id="rId6"/>
    <sheet name="70(C)" sheetId="153" r:id="rId7"/>
    <sheet name="70(DE)" sheetId="162" r:id="rId8"/>
    <sheet name="80(C)" sheetId="155" r:id="rId9"/>
    <sheet name="80(DE)" sheetId="154" r:id="rId10"/>
    <sheet name="90(C)" sheetId="148" r:id="rId11"/>
    <sheet name="90(DE)" sheetId="156" r:id="rId12"/>
    <sheet name="100(C)" sheetId="149" r:id="rId13"/>
    <sheet name="100(DE)" sheetId="157" r:id="rId14"/>
    <sheet name="110(DE)" sheetId="158" r:id="rId15"/>
    <sheet name="120(DE)" sheetId="150" r:id="rId16"/>
    <sheet name="130(DE)" sheetId="161" r:id="rId17"/>
    <sheet name="100-130(CDE)" sheetId="159" state="hidden" r:id="rId18"/>
    <sheet name="Kampioenen" sheetId="59" r:id="rId19"/>
    <sheet name="Diversen" sheetId="103" r:id="rId20"/>
    <sheet name="Instellingen" sheetId="80" r:id="rId21"/>
  </sheets>
  <definedNames>
    <definedName name="_xlnm.Print_Titles" localSheetId="1">Afvaardiging!$3:$4</definedName>
    <definedName name="_xlnm.Print_Titles" localSheetId="19">Diversen!$8:$8</definedName>
    <definedName name="_xlnm.Print_Titles" localSheetId="18">Kampioenen!$4:$4</definedName>
    <definedName name="Dressuur" localSheetId="19">Diversen!#REF!</definedName>
    <definedName name="Dressuur_1" localSheetId="19">Diversen!#REF!</definedName>
    <definedName name="Dressuur_2" localSheetId="19">Diversen!#REF!</definedName>
    <definedName name="Dressuur_3" localSheetId="19">Diversen!#REF!</definedName>
    <definedName name="Springen" localSheetId="19">Diversen!#REF!</definedName>
    <definedName name="Springen_1" localSheetId="19">Diversen!#REF!</definedName>
    <definedName name="Springen_10" localSheetId="19">Diversen!#REF!</definedName>
    <definedName name="Springen_11" localSheetId="19">Diversen!#REF!</definedName>
    <definedName name="Springen_12" localSheetId="19">Diversen!#REF!</definedName>
    <definedName name="Springen_13" localSheetId="19">Diversen!#REF!</definedName>
    <definedName name="Springen_14" localSheetId="19">Diversen!#REF!</definedName>
    <definedName name="Springen_15" localSheetId="19">Diversen!#REF!</definedName>
    <definedName name="Springen_16" localSheetId="19">Diversen!#REF!</definedName>
    <definedName name="Springen_17" localSheetId="19">Diversen!#REF!</definedName>
    <definedName name="Springen_18" localSheetId="19">Diversen!#REF!</definedName>
    <definedName name="Springen_19" localSheetId="19">Diversen!#REF!</definedName>
    <definedName name="Springen_2" localSheetId="19">Diversen!#REF!</definedName>
    <definedName name="Springen_20" localSheetId="19">Diversen!#REF!</definedName>
    <definedName name="Springen_21" localSheetId="19">Diversen!#REF!</definedName>
    <definedName name="Springen_22" localSheetId="19">Diversen!#REF!</definedName>
    <definedName name="Springen_23" localSheetId="19">Diversen!#REF!</definedName>
    <definedName name="Springen_3" localSheetId="19">Diversen!#REF!</definedName>
    <definedName name="Springen_4" localSheetId="19">Diversen!#REF!</definedName>
    <definedName name="Springen_5" localSheetId="19">Diversen!#REF!</definedName>
    <definedName name="Springen_6" localSheetId="19">Diversen!#REF!</definedName>
    <definedName name="Springen_7" localSheetId="19">Diversen!#REF!</definedName>
    <definedName name="Springen_8" localSheetId="19">Diversen!#REF!</definedName>
    <definedName name="Springen_9" localSheetId="19">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M25" i="157" l="1"/>
  <c r="CM22" i="157"/>
  <c r="CM21" i="157"/>
  <c r="CM16" i="157"/>
  <c r="CM18" i="157"/>
  <c r="CM24" i="157"/>
  <c r="CM23" i="157"/>
  <c r="CM17" i="157"/>
  <c r="CM12" i="157"/>
  <c r="CM19" i="157"/>
  <c r="CM20" i="157"/>
  <c r="CM14" i="157"/>
  <c r="CM10" i="157"/>
  <c r="CM13" i="157"/>
  <c r="CM15" i="157"/>
  <c r="CM11" i="157"/>
  <c r="CM9" i="157"/>
  <c r="CL25" i="157"/>
  <c r="CL22" i="157"/>
  <c r="CL21" i="157"/>
  <c r="CL16" i="157"/>
  <c r="CL18" i="157"/>
  <c r="CL24" i="157"/>
  <c r="CL23" i="157"/>
  <c r="CL17" i="157"/>
  <c r="CL12" i="157"/>
  <c r="CL19" i="157"/>
  <c r="CL20" i="157"/>
  <c r="CL14" i="157"/>
  <c r="CL10" i="157"/>
  <c r="CL13" i="157"/>
  <c r="CL15" i="157"/>
  <c r="CL11" i="157"/>
  <c r="CL9" i="157"/>
  <c r="CK25" i="157"/>
  <c r="CK22" i="157"/>
  <c r="CK21" i="157"/>
  <c r="CK16" i="157"/>
  <c r="CK18" i="157"/>
  <c r="CK24" i="157"/>
  <c r="CK23" i="157"/>
  <c r="CK17" i="157"/>
  <c r="CK12" i="157"/>
  <c r="CK19" i="157"/>
  <c r="CK20" i="157"/>
  <c r="CK14" i="157"/>
  <c r="CK10" i="157"/>
  <c r="CK13" i="157"/>
  <c r="CK15" i="157"/>
  <c r="CK11" i="157"/>
  <c r="CK9" i="157"/>
  <c r="CJ25" i="157"/>
  <c r="CN25" i="157" s="1"/>
  <c r="CJ22" i="157"/>
  <c r="CJ21" i="157"/>
  <c r="CN21" i="157" s="1"/>
  <c r="CJ16" i="157"/>
  <c r="CJ18" i="157"/>
  <c r="CJ24" i="157"/>
  <c r="CN24" i="157" s="1"/>
  <c r="CJ23" i="157"/>
  <c r="CN23" i="157" s="1"/>
  <c r="CJ17" i="157"/>
  <c r="CJ12" i="157"/>
  <c r="CN12" i="157" s="1"/>
  <c r="CJ19" i="157"/>
  <c r="CJ20" i="157"/>
  <c r="CN20" i="157" s="1"/>
  <c r="CJ14" i="157"/>
  <c r="CJ10" i="157"/>
  <c r="CJ13" i="157"/>
  <c r="CN13" i="157" s="1"/>
  <c r="CJ15" i="157"/>
  <c r="CN15" i="157" s="1"/>
  <c r="CJ11" i="157"/>
  <c r="CJ9" i="157"/>
  <c r="CN9" i="157" s="1"/>
  <c r="CH25" i="157"/>
  <c r="CH22" i="157"/>
  <c r="CH21" i="157"/>
  <c r="CH16" i="157"/>
  <c r="CH18" i="157"/>
  <c r="CH24" i="157"/>
  <c r="CH23" i="157"/>
  <c r="CH17" i="157"/>
  <c r="CH12" i="157"/>
  <c r="CH19" i="157"/>
  <c r="CH20" i="157"/>
  <c r="CH14" i="157"/>
  <c r="CH10" i="157"/>
  <c r="CH13" i="157"/>
  <c r="CH15" i="157"/>
  <c r="CH11" i="157"/>
  <c r="CH9" i="157"/>
  <c r="CG25" i="157"/>
  <c r="CG22" i="157"/>
  <c r="CG21" i="157"/>
  <c r="CG16" i="157"/>
  <c r="CG18" i="157"/>
  <c r="CG24" i="157"/>
  <c r="CG23" i="157"/>
  <c r="CI23" i="157" s="1"/>
  <c r="CG17" i="157"/>
  <c r="CG12" i="157"/>
  <c r="CG19" i="157"/>
  <c r="CG20" i="157"/>
  <c r="CG14" i="157"/>
  <c r="CG10" i="157"/>
  <c r="CG13" i="157"/>
  <c r="CG15" i="157"/>
  <c r="CI15" i="157" s="1"/>
  <c r="CG11" i="157"/>
  <c r="CG9" i="157"/>
  <c r="CF25" i="157"/>
  <c r="CF22" i="157"/>
  <c r="CF21" i="157"/>
  <c r="CF16" i="157"/>
  <c r="CF18" i="157"/>
  <c r="CF24" i="157"/>
  <c r="CF23" i="157"/>
  <c r="CF17" i="157"/>
  <c r="CF12" i="157"/>
  <c r="CF19" i="157"/>
  <c r="CF20" i="157"/>
  <c r="CF14" i="157"/>
  <c r="CF10" i="157"/>
  <c r="CF13" i="157"/>
  <c r="CF15" i="157"/>
  <c r="CF11" i="157"/>
  <c r="CF9" i="157"/>
  <c r="CE25" i="157"/>
  <c r="CI25" i="157" s="1"/>
  <c r="CE22" i="157"/>
  <c r="CI22" i="157" s="1"/>
  <c r="CE21" i="157"/>
  <c r="CE16" i="157"/>
  <c r="CI16" i="157" s="1"/>
  <c r="CE18" i="157"/>
  <c r="CE24" i="157"/>
  <c r="CI24" i="157" s="1"/>
  <c r="CE23" i="157"/>
  <c r="CE17" i="157"/>
  <c r="CE12" i="157"/>
  <c r="CI12" i="157" s="1"/>
  <c r="CE19" i="157"/>
  <c r="CI19" i="157" s="1"/>
  <c r="CE20" i="157"/>
  <c r="CE14" i="157"/>
  <c r="CI14" i="157" s="1"/>
  <c r="CE10" i="157"/>
  <c r="CE13" i="157"/>
  <c r="CI13" i="157" s="1"/>
  <c r="CE15" i="157"/>
  <c r="CE11" i="157"/>
  <c r="CE9" i="157"/>
  <c r="CI9" i="157" s="1"/>
  <c r="CC25" i="157"/>
  <c r="CC22" i="157"/>
  <c r="CC21" i="157"/>
  <c r="CC16" i="157"/>
  <c r="CC18" i="157"/>
  <c r="CC24" i="157"/>
  <c r="CC23" i="157"/>
  <c r="CC17" i="157"/>
  <c r="CC12" i="157"/>
  <c r="CC19" i="157"/>
  <c r="CC20" i="157"/>
  <c r="CC14" i="157"/>
  <c r="CC10" i="157"/>
  <c r="CC13" i="157"/>
  <c r="CC15" i="157"/>
  <c r="CC11" i="157"/>
  <c r="CC9" i="157"/>
  <c r="CB25" i="157"/>
  <c r="CB22" i="157"/>
  <c r="CD22" i="157" s="1"/>
  <c r="CB21" i="157"/>
  <c r="CB16" i="157"/>
  <c r="CB18" i="157"/>
  <c r="CB24" i="157"/>
  <c r="CB23" i="157"/>
  <c r="CB17" i="157"/>
  <c r="CB12" i="157"/>
  <c r="CB19" i="157"/>
  <c r="CB20" i="157"/>
  <c r="CB14" i="157"/>
  <c r="CB10" i="157"/>
  <c r="CB13" i="157"/>
  <c r="CB15" i="157"/>
  <c r="CB11" i="157"/>
  <c r="CB9" i="157"/>
  <c r="CA25" i="157"/>
  <c r="CA22" i="157"/>
  <c r="CA21" i="157"/>
  <c r="CA16" i="157"/>
  <c r="CA18" i="157"/>
  <c r="CA24" i="157"/>
  <c r="CA23" i="157"/>
  <c r="CA17" i="157"/>
  <c r="CA12" i="157"/>
  <c r="CA19" i="157"/>
  <c r="CA20" i="157"/>
  <c r="CA14" i="157"/>
  <c r="CA10" i="157"/>
  <c r="CA13" i="157"/>
  <c r="CA15" i="157"/>
  <c r="CA11" i="157"/>
  <c r="CA9" i="157"/>
  <c r="BZ25" i="157"/>
  <c r="CD25" i="157" s="1"/>
  <c r="BZ22" i="157"/>
  <c r="BZ21" i="157"/>
  <c r="BZ16" i="157"/>
  <c r="BZ18" i="157"/>
  <c r="BZ24" i="157"/>
  <c r="BZ23" i="157"/>
  <c r="CD23" i="157" s="1"/>
  <c r="BZ17" i="157"/>
  <c r="CD17" i="157" s="1"/>
  <c r="BZ12" i="157"/>
  <c r="CD12" i="157" s="1"/>
  <c r="BZ19" i="157"/>
  <c r="BZ20" i="157"/>
  <c r="BZ14" i="157"/>
  <c r="CD14" i="157" s="1"/>
  <c r="BZ10" i="157"/>
  <c r="BZ13" i="157"/>
  <c r="BZ15" i="157"/>
  <c r="CD15" i="157" s="1"/>
  <c r="BZ11" i="157"/>
  <c r="CD11" i="157" s="1"/>
  <c r="BZ9" i="157"/>
  <c r="CD9" i="157" s="1"/>
  <c r="BX25" i="157"/>
  <c r="BX22" i="157"/>
  <c r="BX21" i="157"/>
  <c r="BX16" i="157"/>
  <c r="BX18" i="157"/>
  <c r="BX24" i="157"/>
  <c r="BX23" i="157"/>
  <c r="BX17" i="157"/>
  <c r="BX12" i="157"/>
  <c r="BX19" i="157"/>
  <c r="BX20" i="157"/>
  <c r="BX14" i="157"/>
  <c r="BX10" i="157"/>
  <c r="BX13" i="157"/>
  <c r="BX15" i="157"/>
  <c r="BX11" i="157"/>
  <c r="BX9" i="157"/>
  <c r="BW25" i="157"/>
  <c r="BW22" i="157"/>
  <c r="BW21" i="157"/>
  <c r="BW16" i="157"/>
  <c r="BW18" i="157"/>
  <c r="BY18" i="157" s="1"/>
  <c r="BW24" i="157"/>
  <c r="BW23" i="157"/>
  <c r="BW17" i="157"/>
  <c r="BW12" i="157"/>
  <c r="BW19" i="157"/>
  <c r="BW20" i="157"/>
  <c r="BW14" i="157"/>
  <c r="BW10" i="157"/>
  <c r="BY10" i="157" s="1"/>
  <c r="BW13" i="157"/>
  <c r="BW15" i="157"/>
  <c r="BW11" i="157"/>
  <c r="BW9" i="157"/>
  <c r="BV25" i="157"/>
  <c r="BV22" i="157"/>
  <c r="BV21" i="157"/>
  <c r="BV16" i="157"/>
  <c r="BV18" i="157"/>
  <c r="BV24" i="157"/>
  <c r="BV23" i="157"/>
  <c r="BV17" i="157"/>
  <c r="BV12" i="157"/>
  <c r="BV19" i="157"/>
  <c r="BV20" i="157"/>
  <c r="BV14" i="157"/>
  <c r="BV10" i="157"/>
  <c r="BV13" i="157"/>
  <c r="BV15" i="157"/>
  <c r="BV11" i="157"/>
  <c r="BV9" i="157"/>
  <c r="BU25" i="157"/>
  <c r="BU22" i="157"/>
  <c r="BU21" i="157"/>
  <c r="BY21" i="157" s="1"/>
  <c r="BU16" i="157"/>
  <c r="BU18" i="157"/>
  <c r="BU24" i="157"/>
  <c r="BU23" i="157"/>
  <c r="BY23" i="157" s="1"/>
  <c r="BU17" i="157"/>
  <c r="BY17" i="157" s="1"/>
  <c r="BU12" i="157"/>
  <c r="BU19" i="157"/>
  <c r="BU20" i="157"/>
  <c r="BY20" i="157" s="1"/>
  <c r="BU14" i="157"/>
  <c r="BY14" i="157" s="1"/>
  <c r="BU10" i="157"/>
  <c r="BU13" i="157"/>
  <c r="BU15" i="157"/>
  <c r="BY15" i="157" s="1"/>
  <c r="BU11" i="157"/>
  <c r="BY11" i="157" s="1"/>
  <c r="BU9" i="157"/>
  <c r="BS25" i="157"/>
  <c r="BS22" i="157"/>
  <c r="BS21" i="157"/>
  <c r="BS16" i="157"/>
  <c r="BS18" i="157"/>
  <c r="BS24" i="157"/>
  <c r="BS23" i="157"/>
  <c r="BS17" i="157"/>
  <c r="BS12" i="157"/>
  <c r="BS19" i="157"/>
  <c r="BS20" i="157"/>
  <c r="BS14" i="157"/>
  <c r="BS10" i="157"/>
  <c r="BS13" i="157"/>
  <c r="BS15" i="157"/>
  <c r="BS11" i="157"/>
  <c r="BS9" i="157"/>
  <c r="BR25" i="157"/>
  <c r="BR22" i="157"/>
  <c r="BR21" i="157"/>
  <c r="BR16" i="157"/>
  <c r="BR18" i="157"/>
  <c r="BR24" i="157"/>
  <c r="BR23" i="157"/>
  <c r="BR17" i="157"/>
  <c r="BR12" i="157"/>
  <c r="BR19" i="157"/>
  <c r="BR20" i="157"/>
  <c r="BR14" i="157"/>
  <c r="BR10" i="157"/>
  <c r="BR13" i="157"/>
  <c r="BR15" i="157"/>
  <c r="BR11" i="157"/>
  <c r="BR9" i="157"/>
  <c r="BQ25" i="157"/>
  <c r="BQ22" i="157"/>
  <c r="BQ21" i="157"/>
  <c r="BQ16" i="157"/>
  <c r="BQ18" i="157"/>
  <c r="BQ24" i="157"/>
  <c r="BQ23" i="157"/>
  <c r="BQ17" i="157"/>
  <c r="BQ12" i="157"/>
  <c r="BQ19" i="157"/>
  <c r="BQ20" i="157"/>
  <c r="BQ14" i="157"/>
  <c r="BQ10" i="157"/>
  <c r="BQ13" i="157"/>
  <c r="BQ15" i="157"/>
  <c r="BQ11" i="157"/>
  <c r="BQ9" i="157"/>
  <c r="BP25" i="157"/>
  <c r="BP22" i="157"/>
  <c r="BT22" i="157" s="1"/>
  <c r="BP21" i="157"/>
  <c r="BP16" i="157"/>
  <c r="BP18" i="157"/>
  <c r="BP24" i="157"/>
  <c r="BT24" i="157" s="1"/>
  <c r="BP23" i="157"/>
  <c r="BT23" i="157" s="1"/>
  <c r="BP17" i="157"/>
  <c r="BP12" i="157"/>
  <c r="BP19" i="157"/>
  <c r="BT19" i="157" s="1"/>
  <c r="BP20" i="157"/>
  <c r="BP14" i="157"/>
  <c r="BP10" i="157"/>
  <c r="BP13" i="157"/>
  <c r="BT13" i="157" s="1"/>
  <c r="BP15" i="157"/>
  <c r="BT15" i="157" s="1"/>
  <c r="BP11" i="157"/>
  <c r="BP9" i="157"/>
  <c r="BN25" i="157"/>
  <c r="BN22" i="157"/>
  <c r="BN21" i="157"/>
  <c r="BN16" i="157"/>
  <c r="BN18" i="157"/>
  <c r="BN24" i="157"/>
  <c r="BN23" i="157"/>
  <c r="BN17" i="157"/>
  <c r="BN12" i="157"/>
  <c r="BN19" i="157"/>
  <c r="BN20" i="157"/>
  <c r="BN14" i="157"/>
  <c r="BN10" i="157"/>
  <c r="BN13" i="157"/>
  <c r="BN15" i="157"/>
  <c r="BN11" i="157"/>
  <c r="BN9" i="157"/>
  <c r="BM25" i="157"/>
  <c r="BM22" i="157"/>
  <c r="BM21" i="157"/>
  <c r="BO21" i="157" s="1"/>
  <c r="BM16" i="157"/>
  <c r="BM18" i="157"/>
  <c r="BM24" i="157"/>
  <c r="BM23" i="157"/>
  <c r="BM17" i="157"/>
  <c r="BM12" i="157"/>
  <c r="BM19" i="157"/>
  <c r="BM20" i="157"/>
  <c r="BO20" i="157" s="1"/>
  <c r="BM14" i="157"/>
  <c r="BM10" i="157"/>
  <c r="BM13" i="157"/>
  <c r="BM15" i="157"/>
  <c r="BM11" i="157"/>
  <c r="BM9" i="157"/>
  <c r="BL25" i="157"/>
  <c r="BL22" i="157"/>
  <c r="BL21" i="157"/>
  <c r="BL16" i="157"/>
  <c r="BL18" i="157"/>
  <c r="BL24" i="157"/>
  <c r="BL23" i="157"/>
  <c r="BL17" i="157"/>
  <c r="BL12" i="157"/>
  <c r="BL19" i="157"/>
  <c r="BL20" i="157"/>
  <c r="BL14" i="157"/>
  <c r="BL10" i="157"/>
  <c r="BL13" i="157"/>
  <c r="BL15" i="157"/>
  <c r="BL11" i="157"/>
  <c r="BL9" i="157"/>
  <c r="BK25" i="157"/>
  <c r="BO25" i="157" s="1"/>
  <c r="BK22" i="157"/>
  <c r="BK21" i="157"/>
  <c r="BK16" i="157"/>
  <c r="BK18" i="157"/>
  <c r="BO18" i="157" s="1"/>
  <c r="BK24" i="157"/>
  <c r="BK23" i="157"/>
  <c r="BK17" i="157"/>
  <c r="BK12" i="157"/>
  <c r="BO12" i="157" s="1"/>
  <c r="BK19" i="157"/>
  <c r="BO19" i="157" s="1"/>
  <c r="BK20" i="157"/>
  <c r="BK14" i="157"/>
  <c r="BK10" i="157"/>
  <c r="BO10" i="157" s="1"/>
  <c r="BK13" i="157"/>
  <c r="BK15" i="157"/>
  <c r="BK11" i="157"/>
  <c r="BK9" i="157"/>
  <c r="BO9" i="157" s="1"/>
  <c r="BC25" i="157"/>
  <c r="BC22" i="157"/>
  <c r="BC21" i="157"/>
  <c r="BC16" i="157"/>
  <c r="BC18" i="157"/>
  <c r="BC24" i="157"/>
  <c r="BC23" i="157"/>
  <c r="BC17" i="157"/>
  <c r="BC12" i="157"/>
  <c r="BC19" i="157"/>
  <c r="BC20" i="157"/>
  <c r="BC14" i="157"/>
  <c r="BC10" i="157"/>
  <c r="BC13" i="157"/>
  <c r="BC15" i="157"/>
  <c r="BC11" i="157"/>
  <c r="BC9" i="157"/>
  <c r="CM17" i="156"/>
  <c r="CM20" i="156"/>
  <c r="CM19" i="156"/>
  <c r="CM16" i="156"/>
  <c r="CM18" i="156"/>
  <c r="CM13" i="156"/>
  <c r="CM15" i="156"/>
  <c r="CM14" i="156"/>
  <c r="CM10" i="156"/>
  <c r="CM12" i="156"/>
  <c r="CM11" i="156"/>
  <c r="CM9" i="156"/>
  <c r="CL17" i="156"/>
  <c r="CL20" i="156"/>
  <c r="CL19" i="156"/>
  <c r="CL16" i="156"/>
  <c r="CL18" i="156"/>
  <c r="CL13" i="156"/>
  <c r="CL15" i="156"/>
  <c r="CL14" i="156"/>
  <c r="CL10" i="156"/>
  <c r="CL12" i="156"/>
  <c r="CL11" i="156"/>
  <c r="CL9" i="156"/>
  <c r="CK17" i="156"/>
  <c r="CK20" i="156"/>
  <c r="CK19" i="156"/>
  <c r="CK16" i="156"/>
  <c r="CK18" i="156"/>
  <c r="CK13" i="156"/>
  <c r="CK15" i="156"/>
  <c r="CK14" i="156"/>
  <c r="CK10" i="156"/>
  <c r="CK12" i="156"/>
  <c r="CK11" i="156"/>
  <c r="CK9" i="156"/>
  <c r="CJ17" i="156"/>
  <c r="CN17" i="156" s="1"/>
  <c r="CJ20" i="156"/>
  <c r="CN20" i="156" s="1"/>
  <c r="CJ19" i="156"/>
  <c r="CN19" i="156" s="1"/>
  <c r="CJ16" i="156"/>
  <c r="CN16" i="156" s="1"/>
  <c r="CJ18" i="156"/>
  <c r="CN18" i="156" s="1"/>
  <c r="CJ13" i="156"/>
  <c r="CN13" i="156" s="1"/>
  <c r="CJ15" i="156"/>
  <c r="CN15" i="156" s="1"/>
  <c r="CJ14" i="156"/>
  <c r="CJ10" i="156"/>
  <c r="CN10" i="156" s="1"/>
  <c r="CJ12" i="156"/>
  <c r="CN12" i="156" s="1"/>
  <c r="CJ11" i="156"/>
  <c r="CN11" i="156" s="1"/>
  <c r="CJ9" i="156"/>
  <c r="CN9" i="156" s="1"/>
  <c r="CH17" i="156"/>
  <c r="CH20" i="156"/>
  <c r="CH19" i="156"/>
  <c r="CH16" i="156"/>
  <c r="CH18" i="156"/>
  <c r="CH13" i="156"/>
  <c r="CH15" i="156"/>
  <c r="CH14" i="156"/>
  <c r="CH10" i="156"/>
  <c r="CH12" i="156"/>
  <c r="CH11" i="156"/>
  <c r="CH9" i="156"/>
  <c r="CG17" i="156"/>
  <c r="CG20" i="156"/>
  <c r="CG19" i="156"/>
  <c r="CG16" i="156"/>
  <c r="CG18" i="156"/>
  <c r="CG13" i="156"/>
  <c r="CG15" i="156"/>
  <c r="CG14" i="156"/>
  <c r="CG10" i="156"/>
  <c r="CG12" i="156"/>
  <c r="CG11" i="156"/>
  <c r="CG9" i="156"/>
  <c r="CF17" i="156"/>
  <c r="CF20" i="156"/>
  <c r="CF19" i="156"/>
  <c r="CF16" i="156"/>
  <c r="CF18" i="156"/>
  <c r="CF13" i="156"/>
  <c r="CF15" i="156"/>
  <c r="CF14" i="156"/>
  <c r="CF10" i="156"/>
  <c r="CF12" i="156"/>
  <c r="CF11" i="156"/>
  <c r="CF9" i="156"/>
  <c r="CE17" i="156"/>
  <c r="CI17" i="156" s="1"/>
  <c r="CE20" i="156"/>
  <c r="CI20" i="156" s="1"/>
  <c r="CE19" i="156"/>
  <c r="CI19" i="156" s="1"/>
  <c r="CE16" i="156"/>
  <c r="CI16" i="156" s="1"/>
  <c r="CE18" i="156"/>
  <c r="CI18" i="156" s="1"/>
  <c r="CE13" i="156"/>
  <c r="CI13" i="156" s="1"/>
  <c r="CE15" i="156"/>
  <c r="CI15" i="156" s="1"/>
  <c r="CE14" i="156"/>
  <c r="CI14" i="156" s="1"/>
  <c r="CE10" i="156"/>
  <c r="CI10" i="156" s="1"/>
  <c r="CE12" i="156"/>
  <c r="CI12" i="156" s="1"/>
  <c r="CE11" i="156"/>
  <c r="CI11" i="156" s="1"/>
  <c r="CE9" i="156"/>
  <c r="CI9" i="156" s="1"/>
  <c r="CC17" i="156"/>
  <c r="CC20" i="156"/>
  <c r="CC19" i="156"/>
  <c r="CC16" i="156"/>
  <c r="CC18" i="156"/>
  <c r="CC13" i="156"/>
  <c r="CC15" i="156"/>
  <c r="CC14" i="156"/>
  <c r="CC10" i="156"/>
  <c r="CC12" i="156"/>
  <c r="CC11" i="156"/>
  <c r="CC9" i="156"/>
  <c r="CB17" i="156"/>
  <c r="CB20" i="156"/>
  <c r="CB19" i="156"/>
  <c r="CB16" i="156"/>
  <c r="CB18" i="156"/>
  <c r="CB13" i="156"/>
  <c r="CB15" i="156"/>
  <c r="CB14" i="156"/>
  <c r="CB10" i="156"/>
  <c r="CB12" i="156"/>
  <c r="CB11" i="156"/>
  <c r="CB9" i="156"/>
  <c r="CA17" i="156"/>
  <c r="CA20" i="156"/>
  <c r="CA19" i="156"/>
  <c r="CA16" i="156"/>
  <c r="CA18" i="156"/>
  <c r="CA13" i="156"/>
  <c r="CA15" i="156"/>
  <c r="CA14" i="156"/>
  <c r="CA10" i="156"/>
  <c r="CA12" i="156"/>
  <c r="CA11" i="156"/>
  <c r="CA9" i="156"/>
  <c r="BZ17" i="156"/>
  <c r="CD17" i="156" s="1"/>
  <c r="BZ20" i="156"/>
  <c r="CD20" i="156" s="1"/>
  <c r="BZ19" i="156"/>
  <c r="CD19" i="156" s="1"/>
  <c r="BZ16" i="156"/>
  <c r="CD16" i="156" s="1"/>
  <c r="BZ18" i="156"/>
  <c r="CD18" i="156" s="1"/>
  <c r="BZ13" i="156"/>
  <c r="CD13" i="156" s="1"/>
  <c r="BZ15" i="156"/>
  <c r="CD15" i="156" s="1"/>
  <c r="BZ14" i="156"/>
  <c r="CD14" i="156" s="1"/>
  <c r="BZ10" i="156"/>
  <c r="CD10" i="156" s="1"/>
  <c r="BZ12" i="156"/>
  <c r="CD12" i="156" s="1"/>
  <c r="BZ11" i="156"/>
  <c r="CD11" i="156" s="1"/>
  <c r="BZ9" i="156"/>
  <c r="CD9" i="156" s="1"/>
  <c r="BX17" i="156"/>
  <c r="BX20" i="156"/>
  <c r="BX19" i="156"/>
  <c r="BX16" i="156"/>
  <c r="BX18" i="156"/>
  <c r="BX13" i="156"/>
  <c r="BX15" i="156"/>
  <c r="BX14" i="156"/>
  <c r="BX10" i="156"/>
  <c r="BX12" i="156"/>
  <c r="BX11" i="156"/>
  <c r="BX9" i="156"/>
  <c r="BW17" i="156"/>
  <c r="BW20" i="156"/>
  <c r="BW19" i="156"/>
  <c r="BW16" i="156"/>
  <c r="BW18" i="156"/>
  <c r="BW13" i="156"/>
  <c r="BW15" i="156"/>
  <c r="BW14" i="156"/>
  <c r="BW10" i="156"/>
  <c r="BW12" i="156"/>
  <c r="BW11" i="156"/>
  <c r="BW9" i="156"/>
  <c r="BV17" i="156"/>
  <c r="BV20" i="156"/>
  <c r="BV19" i="156"/>
  <c r="BV16" i="156"/>
  <c r="BV18" i="156"/>
  <c r="BV13" i="156"/>
  <c r="BV15" i="156"/>
  <c r="BV14" i="156"/>
  <c r="BV10" i="156"/>
  <c r="BV12" i="156"/>
  <c r="BV11" i="156"/>
  <c r="BV9" i="156"/>
  <c r="BU17" i="156"/>
  <c r="BY17" i="156" s="1"/>
  <c r="BU20" i="156"/>
  <c r="BY20" i="156" s="1"/>
  <c r="BU19" i="156"/>
  <c r="BY19" i="156" s="1"/>
  <c r="BU16" i="156"/>
  <c r="BY16" i="156" s="1"/>
  <c r="BU18" i="156"/>
  <c r="BY18" i="156" s="1"/>
  <c r="BU13" i="156"/>
  <c r="BY13" i="156" s="1"/>
  <c r="BU15" i="156"/>
  <c r="BY15" i="156" s="1"/>
  <c r="BU14" i="156"/>
  <c r="BY14" i="156" s="1"/>
  <c r="BU10" i="156"/>
  <c r="BY10" i="156" s="1"/>
  <c r="BU12" i="156"/>
  <c r="BY12" i="156" s="1"/>
  <c r="BU11" i="156"/>
  <c r="BY11" i="156" s="1"/>
  <c r="BU9" i="156"/>
  <c r="BY9" i="156" s="1"/>
  <c r="BS17" i="156"/>
  <c r="BS20" i="156"/>
  <c r="BS19" i="156"/>
  <c r="BS16" i="156"/>
  <c r="BS18" i="156"/>
  <c r="BS13" i="156"/>
  <c r="BS15" i="156"/>
  <c r="BS14" i="156"/>
  <c r="BS10" i="156"/>
  <c r="BS12" i="156"/>
  <c r="BS11" i="156"/>
  <c r="BS9" i="156"/>
  <c r="BR17" i="156"/>
  <c r="BR20" i="156"/>
  <c r="BR19" i="156"/>
  <c r="BR16" i="156"/>
  <c r="BR18" i="156"/>
  <c r="BR13" i="156"/>
  <c r="BR15" i="156"/>
  <c r="BR14" i="156"/>
  <c r="BR10" i="156"/>
  <c r="BR12" i="156"/>
  <c r="BR11" i="156"/>
  <c r="BR9" i="156"/>
  <c r="BQ17" i="156"/>
  <c r="BQ20" i="156"/>
  <c r="BQ19" i="156"/>
  <c r="BQ16" i="156"/>
  <c r="BQ18" i="156"/>
  <c r="BQ13" i="156"/>
  <c r="BQ15" i="156"/>
  <c r="BQ14" i="156"/>
  <c r="BQ10" i="156"/>
  <c r="BQ12" i="156"/>
  <c r="BQ11" i="156"/>
  <c r="BQ9" i="156"/>
  <c r="BP17" i="156"/>
  <c r="BT17" i="156" s="1"/>
  <c r="BP20" i="156"/>
  <c r="BT20" i="156" s="1"/>
  <c r="BP19" i="156"/>
  <c r="BT19" i="156" s="1"/>
  <c r="BP16" i="156"/>
  <c r="BT16" i="156" s="1"/>
  <c r="BP18" i="156"/>
  <c r="BT18" i="156" s="1"/>
  <c r="BP13" i="156"/>
  <c r="BT13" i="156" s="1"/>
  <c r="BP15" i="156"/>
  <c r="BT15" i="156" s="1"/>
  <c r="BP14" i="156"/>
  <c r="BT14" i="156" s="1"/>
  <c r="BP10" i="156"/>
  <c r="BT10" i="156" s="1"/>
  <c r="BP12" i="156"/>
  <c r="BT12" i="156" s="1"/>
  <c r="BP11" i="156"/>
  <c r="BT11" i="156" s="1"/>
  <c r="BP9" i="156"/>
  <c r="BT9" i="156" s="1"/>
  <c r="BN17" i="156"/>
  <c r="BN20" i="156"/>
  <c r="BN19" i="156"/>
  <c r="BN16" i="156"/>
  <c r="BN18" i="156"/>
  <c r="BN13" i="156"/>
  <c r="BN15" i="156"/>
  <c r="BN14" i="156"/>
  <c r="BN10" i="156"/>
  <c r="BN12" i="156"/>
  <c r="BN11" i="156"/>
  <c r="BN9" i="156"/>
  <c r="BM17" i="156"/>
  <c r="BM20" i="156"/>
  <c r="BM19" i="156"/>
  <c r="BM16" i="156"/>
  <c r="BM18" i="156"/>
  <c r="BM13" i="156"/>
  <c r="BM15" i="156"/>
  <c r="BM14" i="156"/>
  <c r="BM10" i="156"/>
  <c r="BM12" i="156"/>
  <c r="BM11" i="156"/>
  <c r="BM9" i="156"/>
  <c r="BL17" i="156"/>
  <c r="BL20" i="156"/>
  <c r="BL19" i="156"/>
  <c r="BL16" i="156"/>
  <c r="BL18" i="156"/>
  <c r="BL13" i="156"/>
  <c r="BL15" i="156"/>
  <c r="BL14" i="156"/>
  <c r="BL10" i="156"/>
  <c r="BL12" i="156"/>
  <c r="BL11" i="156"/>
  <c r="BL9" i="156"/>
  <c r="BK17" i="156"/>
  <c r="BO17" i="156" s="1"/>
  <c r="BK20" i="156"/>
  <c r="BO20" i="156" s="1"/>
  <c r="BK19" i="156"/>
  <c r="BO19" i="156" s="1"/>
  <c r="BK16" i="156"/>
  <c r="BO16" i="156" s="1"/>
  <c r="BK18" i="156"/>
  <c r="BO18" i="156" s="1"/>
  <c r="BK13" i="156"/>
  <c r="BO13" i="156" s="1"/>
  <c r="BK15" i="156"/>
  <c r="BO15" i="156" s="1"/>
  <c r="BK14" i="156"/>
  <c r="BO14" i="156" s="1"/>
  <c r="BK10" i="156"/>
  <c r="BO10" i="156" s="1"/>
  <c r="BK12" i="156"/>
  <c r="BO12" i="156" s="1"/>
  <c r="BK11" i="156"/>
  <c r="BO11" i="156" s="1"/>
  <c r="BK9" i="156"/>
  <c r="BO9" i="156" s="1"/>
  <c r="BC17" i="156"/>
  <c r="BC20" i="156"/>
  <c r="BC19" i="156"/>
  <c r="BC16" i="156"/>
  <c r="BC18" i="156"/>
  <c r="BC13" i="156"/>
  <c r="BC15" i="156"/>
  <c r="BC14" i="156"/>
  <c r="BC10" i="156"/>
  <c r="BC12" i="156"/>
  <c r="BC11" i="156"/>
  <c r="BC9" i="156"/>
  <c r="CM10" i="148"/>
  <c r="CM11" i="148"/>
  <c r="CM9" i="148"/>
  <c r="CL10" i="148"/>
  <c r="CL11" i="148"/>
  <c r="CN11" i="148" s="1"/>
  <c r="CL9" i="148"/>
  <c r="CK10" i="148"/>
  <c r="CK11" i="148"/>
  <c r="CK9" i="148"/>
  <c r="CJ10" i="148"/>
  <c r="CJ11" i="148"/>
  <c r="CJ9" i="148"/>
  <c r="CH10" i="148"/>
  <c r="CH11" i="148"/>
  <c r="CH9" i="148"/>
  <c r="CG10" i="148"/>
  <c r="CG11" i="148"/>
  <c r="CG9" i="148"/>
  <c r="CF10" i="148"/>
  <c r="CF11" i="148"/>
  <c r="CF9" i="148"/>
  <c r="CE10" i="148"/>
  <c r="CI10" i="148" s="1"/>
  <c r="CE11" i="148"/>
  <c r="CI11" i="148" s="1"/>
  <c r="CE9" i="148"/>
  <c r="CC10" i="148"/>
  <c r="CC11" i="148"/>
  <c r="CC9" i="148"/>
  <c r="CB10" i="148"/>
  <c r="CB11" i="148"/>
  <c r="CB9" i="148"/>
  <c r="CA10" i="148"/>
  <c r="CA11" i="148"/>
  <c r="CA9" i="148"/>
  <c r="BZ10" i="148"/>
  <c r="BZ11" i="148"/>
  <c r="BZ9" i="148"/>
  <c r="CD9" i="148" s="1"/>
  <c r="BY9" i="148"/>
  <c r="BX10" i="148"/>
  <c r="BX11" i="148"/>
  <c r="BX9" i="148"/>
  <c r="BW10" i="148"/>
  <c r="BW11" i="148"/>
  <c r="BW9" i="148"/>
  <c r="BV10" i="148"/>
  <c r="BV11" i="148"/>
  <c r="BV9" i="148"/>
  <c r="BU10" i="148"/>
  <c r="BU11" i="148"/>
  <c r="BY11" i="148" s="1"/>
  <c r="BU9" i="148"/>
  <c r="BS10" i="148"/>
  <c r="BS11" i="148"/>
  <c r="BS9" i="148"/>
  <c r="BR10" i="148"/>
  <c r="BR11" i="148"/>
  <c r="BR9" i="148"/>
  <c r="BQ10" i="148"/>
  <c r="BQ11" i="148"/>
  <c r="BQ9" i="148"/>
  <c r="BP10" i="148"/>
  <c r="BP11" i="148"/>
  <c r="BT11" i="148" s="1"/>
  <c r="BP9" i="148"/>
  <c r="BT9" i="148" s="1"/>
  <c r="BN10" i="148"/>
  <c r="BN11" i="148"/>
  <c r="BN9" i="148"/>
  <c r="BM10" i="148"/>
  <c r="BM11" i="148"/>
  <c r="BM9" i="148"/>
  <c r="BL10" i="148"/>
  <c r="BL11" i="148"/>
  <c r="BL9" i="148"/>
  <c r="BK10" i="148"/>
  <c r="BK11" i="148"/>
  <c r="BO11" i="148" s="1"/>
  <c r="BK9" i="148"/>
  <c r="BC10" i="148"/>
  <c r="BC11" i="148"/>
  <c r="BC9" i="148"/>
  <c r="CM14" i="155"/>
  <c r="CM13" i="155"/>
  <c r="CM12" i="155"/>
  <c r="CM11" i="155"/>
  <c r="CM10" i="155"/>
  <c r="CM9" i="155"/>
  <c r="CL14" i="155"/>
  <c r="CL13" i="155"/>
  <c r="CL12" i="155"/>
  <c r="CL11" i="155"/>
  <c r="CL10" i="155"/>
  <c r="CL9" i="155"/>
  <c r="CK14" i="155"/>
  <c r="CK13" i="155"/>
  <c r="CK12" i="155"/>
  <c r="CK11" i="155"/>
  <c r="CK10" i="155"/>
  <c r="CK9" i="155"/>
  <c r="CJ14" i="155"/>
  <c r="CN14" i="155" s="1"/>
  <c r="CJ13" i="155"/>
  <c r="CJ12" i="155"/>
  <c r="CJ11" i="155"/>
  <c r="CJ10" i="155"/>
  <c r="CJ9" i="155"/>
  <c r="CH14" i="155"/>
  <c r="CH13" i="155"/>
  <c r="CH12" i="155"/>
  <c r="CH11" i="155"/>
  <c r="CH10" i="155"/>
  <c r="CH9" i="155"/>
  <c r="CG14" i="155"/>
  <c r="CG13" i="155"/>
  <c r="CG12" i="155"/>
  <c r="CG11" i="155"/>
  <c r="CG10" i="155"/>
  <c r="CG9" i="155"/>
  <c r="CF14" i="155"/>
  <c r="CF13" i="155"/>
  <c r="CF12" i="155"/>
  <c r="CF11" i="155"/>
  <c r="CF10" i="155"/>
  <c r="CF9" i="155"/>
  <c r="CE14" i="155"/>
  <c r="CI14" i="155" s="1"/>
  <c r="CE13" i="155"/>
  <c r="CE12" i="155"/>
  <c r="CE11" i="155"/>
  <c r="CE10" i="155"/>
  <c r="CE9" i="155"/>
  <c r="CC14" i="155"/>
  <c r="CC13" i="155"/>
  <c r="CC12" i="155"/>
  <c r="CC11" i="155"/>
  <c r="CC10" i="155"/>
  <c r="CC9" i="155"/>
  <c r="CB14" i="155"/>
  <c r="CB13" i="155"/>
  <c r="CB12" i="155"/>
  <c r="CB11" i="155"/>
  <c r="CB10" i="155"/>
  <c r="CB9" i="155"/>
  <c r="CA14" i="155"/>
  <c r="CA13" i="155"/>
  <c r="CA12" i="155"/>
  <c r="CA11" i="155"/>
  <c r="CA10" i="155"/>
  <c r="CA9" i="155"/>
  <c r="BZ14" i="155"/>
  <c r="CD14" i="155" s="1"/>
  <c r="BZ13" i="155"/>
  <c r="BZ12" i="155"/>
  <c r="BZ11" i="155"/>
  <c r="BZ10" i="155"/>
  <c r="BZ9" i="155"/>
  <c r="BX14" i="155"/>
  <c r="BX13" i="155"/>
  <c r="BX12" i="155"/>
  <c r="BX11" i="155"/>
  <c r="BX10" i="155"/>
  <c r="BX9" i="155"/>
  <c r="BW14" i="155"/>
  <c r="BW13" i="155"/>
  <c r="BW12" i="155"/>
  <c r="BW11" i="155"/>
  <c r="BW10" i="155"/>
  <c r="BW9" i="155"/>
  <c r="BV14" i="155"/>
  <c r="BV13" i="155"/>
  <c r="BV12" i="155"/>
  <c r="BV11" i="155"/>
  <c r="BV10" i="155"/>
  <c r="BV9" i="155"/>
  <c r="BU14" i="155"/>
  <c r="BY14" i="155" s="1"/>
  <c r="BU13" i="155"/>
  <c r="BU12" i="155"/>
  <c r="BU11" i="155"/>
  <c r="BU10" i="155"/>
  <c r="BU9" i="155"/>
  <c r="BS14" i="155"/>
  <c r="BS13" i="155"/>
  <c r="BS12" i="155"/>
  <c r="BS11" i="155"/>
  <c r="BS10" i="155"/>
  <c r="BS9" i="155"/>
  <c r="BR14" i="155"/>
  <c r="BR13" i="155"/>
  <c r="BR12" i="155"/>
  <c r="BR11" i="155"/>
  <c r="BR10" i="155"/>
  <c r="BR9" i="155"/>
  <c r="BQ14" i="155"/>
  <c r="BQ13" i="155"/>
  <c r="BQ12" i="155"/>
  <c r="BQ11" i="155"/>
  <c r="BQ10" i="155"/>
  <c r="BQ9" i="155"/>
  <c r="BP14" i="155"/>
  <c r="BT14" i="155" s="1"/>
  <c r="BP13" i="155"/>
  <c r="BP12" i="155"/>
  <c r="BP11" i="155"/>
  <c r="BP10" i="155"/>
  <c r="BP9" i="155"/>
  <c r="BT9" i="155" s="1"/>
  <c r="BN14" i="155"/>
  <c r="BN13" i="155"/>
  <c r="BN12" i="155"/>
  <c r="BN11" i="155"/>
  <c r="BN10" i="155"/>
  <c r="BN9" i="155"/>
  <c r="BM14" i="155"/>
  <c r="BM13" i="155"/>
  <c r="BM12" i="155"/>
  <c r="BM11" i="155"/>
  <c r="BM10" i="155"/>
  <c r="BM9" i="155"/>
  <c r="BL14" i="155"/>
  <c r="BL13" i="155"/>
  <c r="BL12" i="155"/>
  <c r="BL11" i="155"/>
  <c r="BL10" i="155"/>
  <c r="BL9" i="155"/>
  <c r="BK14" i="155"/>
  <c r="BO14" i="155" s="1"/>
  <c r="BK13" i="155"/>
  <c r="BK12" i="155"/>
  <c r="BK11" i="155"/>
  <c r="BK10" i="155"/>
  <c r="BK9" i="155"/>
  <c r="BO9" i="155" s="1"/>
  <c r="BC14" i="155"/>
  <c r="BC13" i="155"/>
  <c r="BC12" i="155"/>
  <c r="BC11" i="155"/>
  <c r="BC10" i="155"/>
  <c r="BC9" i="155"/>
  <c r="CD11" i="148" l="1"/>
  <c r="BO22" i="157"/>
  <c r="BY16" i="157"/>
  <c r="BY9" i="155"/>
  <c r="CD9" i="155"/>
  <c r="CI9" i="155"/>
  <c r="CN9" i="155"/>
  <c r="CI9" i="148"/>
  <c r="CN10" i="148"/>
  <c r="BO15" i="157"/>
  <c r="BO23" i="157"/>
  <c r="BY9" i="157"/>
  <c r="BY12" i="157"/>
  <c r="BY25" i="157"/>
  <c r="CD13" i="157"/>
  <c r="CD24" i="157"/>
  <c r="CI20" i="157"/>
  <c r="CI21" i="157"/>
  <c r="BO13" i="157"/>
  <c r="BO24" i="157"/>
  <c r="BT20" i="157"/>
  <c r="BT21" i="157"/>
  <c r="BO14" i="157"/>
  <c r="BO16" i="157"/>
  <c r="BT9" i="157"/>
  <c r="BT12" i="157"/>
  <c r="BT25" i="157"/>
  <c r="BY13" i="157"/>
  <c r="BY24" i="157"/>
  <c r="CD20" i="157"/>
  <c r="CD21" i="157"/>
  <c r="CN10" i="157"/>
  <c r="CN18" i="157"/>
  <c r="CN9" i="148"/>
  <c r="CD19" i="157"/>
  <c r="CD16" i="157"/>
  <c r="CN14" i="157"/>
  <c r="CN16" i="157"/>
  <c r="BT11" i="157"/>
  <c r="BT17" i="157"/>
  <c r="BT10" i="157"/>
  <c r="BT18" i="157"/>
  <c r="CD10" i="157"/>
  <c r="CD18" i="157"/>
  <c r="CI11" i="157"/>
  <c r="CI17" i="157"/>
  <c r="BT14" i="157"/>
  <c r="BT16" i="157"/>
  <c r="CN19" i="157"/>
  <c r="CN22" i="157"/>
  <c r="BO11" i="157"/>
  <c r="BY19" i="157"/>
  <c r="BY22" i="157"/>
  <c r="CI10" i="157"/>
  <c r="CI18" i="157"/>
  <c r="CN11" i="157"/>
  <c r="CN17" i="157"/>
  <c r="BO17" i="157"/>
  <c r="CN14" i="156"/>
  <c r="CD10" i="148"/>
  <c r="BO9" i="148"/>
  <c r="BT10" i="148"/>
  <c r="BO10" i="148"/>
  <c r="BY10" i="148"/>
  <c r="BO10" i="155"/>
  <c r="BT10" i="155"/>
  <c r="BY10" i="155"/>
  <c r="CD10" i="155"/>
  <c r="CI10" i="155"/>
  <c r="CN10" i="155"/>
  <c r="BT11" i="155"/>
  <c r="BY11" i="155"/>
  <c r="CD11" i="155"/>
  <c r="CI11" i="155"/>
  <c r="CN11" i="155"/>
  <c r="BO12" i="155"/>
  <c r="BT12" i="155"/>
  <c r="BY12" i="155"/>
  <c r="CD12" i="155"/>
  <c r="CI12" i="155"/>
  <c r="CN12" i="155"/>
  <c r="BO11" i="155"/>
  <c r="BO13" i="155"/>
  <c r="BT13" i="155"/>
  <c r="BY13" i="155"/>
  <c r="CD13" i="155"/>
  <c r="CI13" i="155"/>
  <c r="CN13" i="155"/>
  <c r="CM10" i="150"/>
  <c r="CM9" i="150"/>
  <c r="CL10" i="150"/>
  <c r="CL9" i="150"/>
  <c r="CK10" i="150"/>
  <c r="CK9" i="150"/>
  <c r="CJ10" i="150"/>
  <c r="CN10" i="150" s="1"/>
  <c r="CJ9" i="150"/>
  <c r="CN9" i="150" s="1"/>
  <c r="CH10" i="150"/>
  <c r="CH9" i="150"/>
  <c r="CG10" i="150"/>
  <c r="CG9" i="150"/>
  <c r="CF10" i="150"/>
  <c r="CF9" i="150"/>
  <c r="CE10" i="150"/>
  <c r="CI10" i="150" s="1"/>
  <c r="CE9" i="150"/>
  <c r="CI9" i="150" s="1"/>
  <c r="CC10" i="150"/>
  <c r="CC9" i="150"/>
  <c r="CB10" i="150"/>
  <c r="CB9" i="150"/>
  <c r="CA10" i="150"/>
  <c r="CA9" i="150"/>
  <c r="BZ10" i="150"/>
  <c r="CD10" i="150" s="1"/>
  <c r="BZ9" i="150"/>
  <c r="CD9" i="150" s="1"/>
  <c r="BX10" i="150"/>
  <c r="BX9" i="150"/>
  <c r="BW10" i="150"/>
  <c r="BW9" i="150"/>
  <c r="BV10" i="150"/>
  <c r="BV9" i="150"/>
  <c r="BU10" i="150"/>
  <c r="BY10" i="150" s="1"/>
  <c r="BU9" i="150"/>
  <c r="BY9" i="150" s="1"/>
  <c r="BS10" i="150"/>
  <c r="BS9" i="150"/>
  <c r="BR10" i="150"/>
  <c r="BR9" i="150"/>
  <c r="BQ10" i="150"/>
  <c r="BQ9" i="150"/>
  <c r="BP10" i="150"/>
  <c r="BT10" i="150" s="1"/>
  <c r="BP9" i="150"/>
  <c r="BT9" i="150" s="1"/>
  <c r="BN10" i="150"/>
  <c r="BN9" i="150"/>
  <c r="BM10" i="150"/>
  <c r="BM9" i="150"/>
  <c r="BL10" i="150"/>
  <c r="BL9" i="150"/>
  <c r="BK10" i="150"/>
  <c r="BO10" i="150" s="1"/>
  <c r="BK9" i="150"/>
  <c r="BO9" i="150" s="1"/>
  <c r="CN11" i="158"/>
  <c r="CM15" i="158"/>
  <c r="CM12" i="158"/>
  <c r="CM14" i="158"/>
  <c r="CM11" i="158"/>
  <c r="CM13" i="158"/>
  <c r="CM10" i="158"/>
  <c r="CM9" i="158"/>
  <c r="CL15" i="158"/>
  <c r="CL12" i="158"/>
  <c r="CL14" i="158"/>
  <c r="CL11" i="158"/>
  <c r="CL13" i="158"/>
  <c r="CL10" i="158"/>
  <c r="CN10" i="158" s="1"/>
  <c r="CL9" i="158"/>
  <c r="CN9" i="158" s="1"/>
  <c r="CK15" i="158"/>
  <c r="CK12" i="158"/>
  <c r="CK14" i="158"/>
  <c r="CK11" i="158"/>
  <c r="CK13" i="158"/>
  <c r="CK10" i="158"/>
  <c r="CK9" i="158"/>
  <c r="CJ15" i="158"/>
  <c r="CN15" i="158" s="1"/>
  <c r="CJ12" i="158"/>
  <c r="CN12" i="158" s="1"/>
  <c r="CJ14" i="158"/>
  <c r="CN14" i="158" s="1"/>
  <c r="CJ11" i="158"/>
  <c r="CJ13" i="158"/>
  <c r="CJ10" i="158"/>
  <c r="CJ9" i="158"/>
  <c r="CH15" i="158"/>
  <c r="CH12" i="158"/>
  <c r="CH14" i="158"/>
  <c r="CH11" i="158"/>
  <c r="CH13" i="158"/>
  <c r="CH10" i="158"/>
  <c r="CH9" i="158"/>
  <c r="CG15" i="158"/>
  <c r="CG12" i="158"/>
  <c r="CG14" i="158"/>
  <c r="CG11" i="158"/>
  <c r="CG13" i="158"/>
  <c r="CG10" i="158"/>
  <c r="CG9" i="158"/>
  <c r="CF15" i="158"/>
  <c r="CF12" i="158"/>
  <c r="CF14" i="158"/>
  <c r="CF11" i="158"/>
  <c r="CF13" i="158"/>
  <c r="CF10" i="158"/>
  <c r="CF9" i="158"/>
  <c r="CE15" i="158"/>
  <c r="CI15" i="158" s="1"/>
  <c r="CE12" i="158"/>
  <c r="CE14" i="158"/>
  <c r="CE11" i="158"/>
  <c r="CE13" i="158"/>
  <c r="CI13" i="158" s="1"/>
  <c r="CE10" i="158"/>
  <c r="CE9" i="158"/>
  <c r="CI9" i="158" s="1"/>
  <c r="CC15" i="158"/>
  <c r="CC12" i="158"/>
  <c r="CC14" i="158"/>
  <c r="CC11" i="158"/>
  <c r="CC13" i="158"/>
  <c r="CC10" i="158"/>
  <c r="CC9" i="158"/>
  <c r="CB15" i="158"/>
  <c r="CB12" i="158"/>
  <c r="CB14" i="158"/>
  <c r="CB11" i="158"/>
  <c r="CB13" i="158"/>
  <c r="CB10" i="158"/>
  <c r="CB9" i="158"/>
  <c r="CA15" i="158"/>
  <c r="CA12" i="158"/>
  <c r="CA14" i="158"/>
  <c r="CA11" i="158"/>
  <c r="CA13" i="158"/>
  <c r="CA10" i="158"/>
  <c r="CA9" i="158"/>
  <c r="BZ15" i="158"/>
  <c r="BZ12" i="158"/>
  <c r="BZ14" i="158"/>
  <c r="BZ11" i="158"/>
  <c r="CD11" i="158" s="1"/>
  <c r="BZ13" i="158"/>
  <c r="BZ10" i="158"/>
  <c r="CD10" i="158" s="1"/>
  <c r="BZ9" i="158"/>
  <c r="BX15" i="158"/>
  <c r="BX12" i="158"/>
  <c r="BX14" i="158"/>
  <c r="BX11" i="158"/>
  <c r="BX13" i="158"/>
  <c r="BX10" i="158"/>
  <c r="BX9" i="158"/>
  <c r="BW15" i="158"/>
  <c r="BW12" i="158"/>
  <c r="BW14" i="158"/>
  <c r="BW11" i="158"/>
  <c r="BW13" i="158"/>
  <c r="BW10" i="158"/>
  <c r="BW9" i="158"/>
  <c r="BV15" i="158"/>
  <c r="BV12" i="158"/>
  <c r="BV14" i="158"/>
  <c r="BV11" i="158"/>
  <c r="BV13" i="158"/>
  <c r="BV10" i="158"/>
  <c r="BV9" i="158"/>
  <c r="BU15" i="158"/>
  <c r="BU12" i="158"/>
  <c r="BU14" i="158"/>
  <c r="BU11" i="158"/>
  <c r="BY11" i="158" s="1"/>
  <c r="BU13" i="158"/>
  <c r="BY13" i="158" s="1"/>
  <c r="BU10" i="158"/>
  <c r="BU9" i="158"/>
  <c r="BY9" i="158" s="1"/>
  <c r="BS15" i="158"/>
  <c r="BS12" i="158"/>
  <c r="BS14" i="158"/>
  <c r="BS11" i="158"/>
  <c r="BS13" i="158"/>
  <c r="BS10" i="158"/>
  <c r="BS9" i="158"/>
  <c r="BR15" i="158"/>
  <c r="BR12" i="158"/>
  <c r="BR14" i="158"/>
  <c r="BR11" i="158"/>
  <c r="BR13" i="158"/>
  <c r="BR10" i="158"/>
  <c r="BR9" i="158"/>
  <c r="BQ15" i="158"/>
  <c r="BQ12" i="158"/>
  <c r="BQ14" i="158"/>
  <c r="BQ11" i="158"/>
  <c r="BQ13" i="158"/>
  <c r="BQ10" i="158"/>
  <c r="BQ9" i="158"/>
  <c r="BP15" i="158"/>
  <c r="BT15" i="158" s="1"/>
  <c r="BP12" i="158"/>
  <c r="BT12" i="158" s="1"/>
  <c r="BP14" i="158"/>
  <c r="BP11" i="158"/>
  <c r="BT11" i="158" s="1"/>
  <c r="BP13" i="158"/>
  <c r="BP10" i="158"/>
  <c r="BP9" i="158"/>
  <c r="BO13" i="158"/>
  <c r="BN15" i="158"/>
  <c r="BN12" i="158"/>
  <c r="BN14" i="158"/>
  <c r="BN11" i="158"/>
  <c r="BN13" i="158"/>
  <c r="BN10" i="158"/>
  <c r="BN9" i="158"/>
  <c r="BM15" i="158"/>
  <c r="BM12" i="158"/>
  <c r="BM14" i="158"/>
  <c r="BM11" i="158"/>
  <c r="BM13" i="158"/>
  <c r="BM10" i="158"/>
  <c r="BM9" i="158"/>
  <c r="BL15" i="158"/>
  <c r="BL12" i="158"/>
  <c r="BL14" i="158"/>
  <c r="BL11" i="158"/>
  <c r="BL13" i="158"/>
  <c r="BL10" i="158"/>
  <c r="BL9" i="158"/>
  <c r="BK15" i="158"/>
  <c r="BK12" i="158"/>
  <c r="BK14" i="158"/>
  <c r="BO14" i="158" s="1"/>
  <c r="BK11" i="158"/>
  <c r="BK13" i="158"/>
  <c r="BK10" i="158"/>
  <c r="BO10" i="158" s="1"/>
  <c r="BK9" i="158"/>
  <c r="BC15" i="158"/>
  <c r="BC12" i="158"/>
  <c r="BC14" i="158"/>
  <c r="BC11" i="158"/>
  <c r="BC13" i="158"/>
  <c r="BC10" i="158"/>
  <c r="BC9" i="158"/>
  <c r="CM10" i="149"/>
  <c r="CM9" i="149"/>
  <c r="CL10" i="149"/>
  <c r="CL9" i="149"/>
  <c r="CK10" i="149"/>
  <c r="CK9" i="149"/>
  <c r="CJ10" i="149"/>
  <c r="CJ9" i="149"/>
  <c r="CH10" i="149"/>
  <c r="CH9" i="149"/>
  <c r="CG10" i="149"/>
  <c r="CG9" i="149"/>
  <c r="CF10" i="149"/>
  <c r="CF9" i="149"/>
  <c r="CE10" i="149"/>
  <c r="CE9" i="149"/>
  <c r="CC10" i="149"/>
  <c r="CC9" i="149"/>
  <c r="CB10" i="149"/>
  <c r="CB9" i="149"/>
  <c r="CA10" i="149"/>
  <c r="CA9" i="149"/>
  <c r="BZ10" i="149"/>
  <c r="BZ9" i="149"/>
  <c r="BX10" i="149"/>
  <c r="BX9" i="149"/>
  <c r="BW10" i="149"/>
  <c r="BW9" i="149"/>
  <c r="BV10" i="149"/>
  <c r="BV9" i="149"/>
  <c r="BU10" i="149"/>
  <c r="BU9" i="149"/>
  <c r="BS10" i="149"/>
  <c r="BS9" i="149"/>
  <c r="BR10" i="149"/>
  <c r="BR9" i="149"/>
  <c r="BQ10" i="149"/>
  <c r="BQ9" i="149"/>
  <c r="BP10" i="149"/>
  <c r="BP9" i="149"/>
  <c r="BN10" i="149"/>
  <c r="BN9" i="149"/>
  <c r="BM10" i="149"/>
  <c r="BM9" i="149"/>
  <c r="BL10" i="149"/>
  <c r="BL9" i="149"/>
  <c r="BK10" i="149"/>
  <c r="BK9" i="149"/>
  <c r="BC10" i="149"/>
  <c r="BC9" i="149"/>
  <c r="CM10" i="137"/>
  <c r="CM11" i="137"/>
  <c r="CM9" i="137"/>
  <c r="CL10" i="137"/>
  <c r="CL11" i="137"/>
  <c r="CL9" i="137"/>
  <c r="CK10" i="137"/>
  <c r="CK11" i="137"/>
  <c r="CK9" i="137"/>
  <c r="CJ10" i="137"/>
  <c r="CJ11" i="137"/>
  <c r="CJ9" i="137"/>
  <c r="CH10" i="137"/>
  <c r="CH11" i="137"/>
  <c r="CH9" i="137"/>
  <c r="CG10" i="137"/>
  <c r="CG11" i="137"/>
  <c r="CG9" i="137"/>
  <c r="CF10" i="137"/>
  <c r="CF11" i="137"/>
  <c r="CF9" i="137"/>
  <c r="CE10" i="137"/>
  <c r="CI10" i="137" s="1"/>
  <c r="CE11" i="137"/>
  <c r="CI11" i="137" s="1"/>
  <c r="CE9" i="137"/>
  <c r="CC10" i="137"/>
  <c r="CC11" i="137"/>
  <c r="CC9" i="137"/>
  <c r="CB10" i="137"/>
  <c r="CB11" i="137"/>
  <c r="CB9" i="137"/>
  <c r="CA10" i="137"/>
  <c r="CA11" i="137"/>
  <c r="CA9" i="137"/>
  <c r="BZ10" i="137"/>
  <c r="CD10" i="137" s="1"/>
  <c r="BZ11" i="137"/>
  <c r="BZ9" i="137"/>
  <c r="BX10" i="137"/>
  <c r="BX11" i="137"/>
  <c r="BX9" i="137"/>
  <c r="BW10" i="137"/>
  <c r="BW11" i="137"/>
  <c r="BW9" i="137"/>
  <c r="BV10" i="137"/>
  <c r="BV11" i="137"/>
  <c r="BV9" i="137"/>
  <c r="BU10" i="137"/>
  <c r="BY10" i="137" s="1"/>
  <c r="BU11" i="137"/>
  <c r="BU9" i="137"/>
  <c r="BY9" i="137" s="1"/>
  <c r="BS10" i="137"/>
  <c r="BS11" i="137"/>
  <c r="BS9" i="137"/>
  <c r="BR10" i="137"/>
  <c r="BR11" i="137"/>
  <c r="BR9" i="137"/>
  <c r="BQ10" i="137"/>
  <c r="BQ11" i="137"/>
  <c r="BQ9" i="137"/>
  <c r="BP10" i="137"/>
  <c r="BT10" i="137" s="1"/>
  <c r="BP11" i="137"/>
  <c r="BP9" i="137"/>
  <c r="BN10" i="137"/>
  <c r="BN11" i="137"/>
  <c r="BN9" i="137"/>
  <c r="BM10" i="137"/>
  <c r="BM11" i="137"/>
  <c r="BM9" i="137"/>
  <c r="BL10" i="137"/>
  <c r="BL11" i="137"/>
  <c r="BL9" i="137"/>
  <c r="BK10" i="137"/>
  <c r="BO10" i="137" s="1"/>
  <c r="BK11" i="137"/>
  <c r="BO11" i="137" s="1"/>
  <c r="BK9" i="137"/>
  <c r="BO9" i="137" s="1"/>
  <c r="BC10" i="137"/>
  <c r="BC11" i="137"/>
  <c r="BC9" i="137"/>
  <c r="BO12" i="158" l="1"/>
  <c r="BT9" i="137"/>
  <c r="CN9" i="137"/>
  <c r="BO15" i="158"/>
  <c r="BO9" i="158"/>
  <c r="BY12" i="158"/>
  <c r="CI14" i="158"/>
  <c r="CN13" i="158"/>
  <c r="BT9" i="158"/>
  <c r="CD9" i="158"/>
  <c r="BT11" i="137"/>
  <c r="BT14" i="158"/>
  <c r="CD13" i="158"/>
  <c r="CI12" i="158"/>
  <c r="BY14" i="158"/>
  <c r="CN10" i="137"/>
  <c r="CD10" i="149"/>
  <c r="CI10" i="149"/>
  <c r="CN10" i="149"/>
  <c r="BT10" i="158"/>
  <c r="CD14" i="158"/>
  <c r="CD15" i="158"/>
  <c r="CD12" i="158"/>
  <c r="BO11" i="158"/>
  <c r="BY15" i="158"/>
  <c r="CI10" i="158"/>
  <c r="CI11" i="158"/>
  <c r="BY10" i="158"/>
  <c r="BT13" i="158"/>
  <c r="BO9" i="149"/>
  <c r="BT9" i="149"/>
  <c r="BY9" i="149"/>
  <c r="CD9" i="149"/>
  <c r="BO10" i="149"/>
  <c r="BT10" i="149"/>
  <c r="BY10" i="149"/>
  <c r="CI9" i="149"/>
  <c r="CN9" i="149"/>
  <c r="CD9" i="137"/>
  <c r="CD11" i="137"/>
  <c r="CN11" i="137"/>
  <c r="BY11" i="137"/>
  <c r="CI9" i="137"/>
  <c r="CM18" i="154"/>
  <c r="CM29" i="154"/>
  <c r="CM28" i="154"/>
  <c r="CM24" i="154"/>
  <c r="CM26" i="154"/>
  <c r="CM19" i="154"/>
  <c r="CM21" i="154"/>
  <c r="CM20" i="154"/>
  <c r="CM22" i="154"/>
  <c r="CM23" i="154"/>
  <c r="CM27" i="154"/>
  <c r="CM12" i="154"/>
  <c r="CM25" i="154"/>
  <c r="CM11" i="154"/>
  <c r="CM10" i="154"/>
  <c r="CM14" i="154"/>
  <c r="CM15" i="154"/>
  <c r="CM16" i="154"/>
  <c r="CM17" i="154"/>
  <c r="CM13" i="154"/>
  <c r="CM9" i="154"/>
  <c r="CL18" i="154"/>
  <c r="CL29" i="154"/>
  <c r="CL28" i="154"/>
  <c r="CL24" i="154"/>
  <c r="CL26" i="154"/>
  <c r="CL19" i="154"/>
  <c r="CL21" i="154"/>
  <c r="CL20" i="154"/>
  <c r="CL22" i="154"/>
  <c r="CL23" i="154"/>
  <c r="CL27" i="154"/>
  <c r="CL12" i="154"/>
  <c r="CL25" i="154"/>
  <c r="CL11" i="154"/>
  <c r="CL10" i="154"/>
  <c r="CL14" i="154"/>
  <c r="CL15" i="154"/>
  <c r="CL16" i="154"/>
  <c r="CL17" i="154"/>
  <c r="CL13" i="154"/>
  <c r="CL9" i="154"/>
  <c r="CK18" i="154"/>
  <c r="CK29" i="154"/>
  <c r="CK28" i="154"/>
  <c r="CK24" i="154"/>
  <c r="CK26" i="154"/>
  <c r="CK19" i="154"/>
  <c r="CK21" i="154"/>
  <c r="CK20" i="154"/>
  <c r="CK22" i="154"/>
  <c r="CK23" i="154"/>
  <c r="CK27" i="154"/>
  <c r="CK12" i="154"/>
  <c r="CK25" i="154"/>
  <c r="CK11" i="154"/>
  <c r="CK10" i="154"/>
  <c r="CK14" i="154"/>
  <c r="CK15" i="154"/>
  <c r="CK16" i="154"/>
  <c r="CK17" i="154"/>
  <c r="CK13" i="154"/>
  <c r="CK9" i="154"/>
  <c r="CJ18" i="154"/>
  <c r="CJ29" i="154"/>
  <c r="CN29" i="154" s="1"/>
  <c r="CJ28" i="154"/>
  <c r="CJ24" i="154"/>
  <c r="CJ26" i="154"/>
  <c r="CJ19" i="154"/>
  <c r="CJ21" i="154"/>
  <c r="CJ20" i="154"/>
  <c r="CJ22" i="154"/>
  <c r="CJ23" i="154"/>
  <c r="CN23" i="154" s="1"/>
  <c r="CJ27" i="154"/>
  <c r="CJ12" i="154"/>
  <c r="CJ25" i="154"/>
  <c r="CJ11" i="154"/>
  <c r="CJ10" i="154"/>
  <c r="CJ14" i="154"/>
  <c r="CJ15" i="154"/>
  <c r="CJ16" i="154"/>
  <c r="CN16" i="154" s="1"/>
  <c r="CJ17" i="154"/>
  <c r="CJ13" i="154"/>
  <c r="CJ9" i="154"/>
  <c r="CH18" i="154"/>
  <c r="CH29" i="154"/>
  <c r="CH28" i="154"/>
  <c r="CH24" i="154"/>
  <c r="CH26" i="154"/>
  <c r="CH19" i="154"/>
  <c r="CH21" i="154"/>
  <c r="CH20" i="154"/>
  <c r="CH22" i="154"/>
  <c r="CH23" i="154"/>
  <c r="CH27" i="154"/>
  <c r="CH12" i="154"/>
  <c r="CH25" i="154"/>
  <c r="CH11" i="154"/>
  <c r="CH10" i="154"/>
  <c r="CH14" i="154"/>
  <c r="CH15" i="154"/>
  <c r="CH16" i="154"/>
  <c r="CH17" i="154"/>
  <c r="CH13" i="154"/>
  <c r="CH9" i="154"/>
  <c r="CG18" i="154"/>
  <c r="CG29" i="154"/>
  <c r="CG28" i="154"/>
  <c r="CG24" i="154"/>
  <c r="CG26" i="154"/>
  <c r="CG19" i="154"/>
  <c r="CG21" i="154"/>
  <c r="CG20" i="154"/>
  <c r="CG22" i="154"/>
  <c r="CG23" i="154"/>
  <c r="CG27" i="154"/>
  <c r="CG12" i="154"/>
  <c r="CG25" i="154"/>
  <c r="CG11" i="154"/>
  <c r="CG10" i="154"/>
  <c r="CG14" i="154"/>
  <c r="CG15" i="154"/>
  <c r="CG16" i="154"/>
  <c r="CG17" i="154"/>
  <c r="CG13" i="154"/>
  <c r="CG9" i="154"/>
  <c r="CF18" i="154"/>
  <c r="CF29" i="154"/>
  <c r="CF28" i="154"/>
  <c r="CF24" i="154"/>
  <c r="CF26" i="154"/>
  <c r="CF19" i="154"/>
  <c r="CF21" i="154"/>
  <c r="CF20" i="154"/>
  <c r="CF22" i="154"/>
  <c r="CF23" i="154"/>
  <c r="CF27" i="154"/>
  <c r="CF12" i="154"/>
  <c r="CF25" i="154"/>
  <c r="CF11" i="154"/>
  <c r="CF10" i="154"/>
  <c r="CF14" i="154"/>
  <c r="CF15" i="154"/>
  <c r="CF16" i="154"/>
  <c r="CF17" i="154"/>
  <c r="CF13" i="154"/>
  <c r="CF9" i="154"/>
  <c r="CE18" i="154"/>
  <c r="CE29" i="154"/>
  <c r="CE28" i="154"/>
  <c r="CE24" i="154"/>
  <c r="CE26" i="154"/>
  <c r="CE19" i="154"/>
  <c r="CE21" i="154"/>
  <c r="CE20" i="154"/>
  <c r="CE22" i="154"/>
  <c r="CE23" i="154"/>
  <c r="CE27" i="154"/>
  <c r="CE12" i="154"/>
  <c r="CE25" i="154"/>
  <c r="CE11" i="154"/>
  <c r="CE10" i="154"/>
  <c r="CE14" i="154"/>
  <c r="CE15" i="154"/>
  <c r="CE16" i="154"/>
  <c r="CE17" i="154"/>
  <c r="CE13" i="154"/>
  <c r="CE9" i="154"/>
  <c r="CC18" i="154"/>
  <c r="CC29" i="154"/>
  <c r="CC28" i="154"/>
  <c r="CC24" i="154"/>
  <c r="CC26" i="154"/>
  <c r="CC19" i="154"/>
  <c r="CC21" i="154"/>
  <c r="CC20" i="154"/>
  <c r="CC22" i="154"/>
  <c r="CC23" i="154"/>
  <c r="CC27" i="154"/>
  <c r="CC12" i="154"/>
  <c r="CC25" i="154"/>
  <c r="CC11" i="154"/>
  <c r="CC10" i="154"/>
  <c r="CC14" i="154"/>
  <c r="CC15" i="154"/>
  <c r="CC16" i="154"/>
  <c r="CC17" i="154"/>
  <c r="CC13" i="154"/>
  <c r="CC9" i="154"/>
  <c r="CB18" i="154"/>
  <c r="CB29" i="154"/>
  <c r="CB28" i="154"/>
  <c r="CB24" i="154"/>
  <c r="CB26" i="154"/>
  <c r="CB19" i="154"/>
  <c r="CB21" i="154"/>
  <c r="CB20" i="154"/>
  <c r="CB22" i="154"/>
  <c r="CB23" i="154"/>
  <c r="CB27" i="154"/>
  <c r="CB12" i="154"/>
  <c r="CB25" i="154"/>
  <c r="CB11" i="154"/>
  <c r="CB10" i="154"/>
  <c r="CB14" i="154"/>
  <c r="CB15" i="154"/>
  <c r="CB16" i="154"/>
  <c r="CB17" i="154"/>
  <c r="CB13" i="154"/>
  <c r="CB9" i="154"/>
  <c r="CA18" i="154"/>
  <c r="CA29" i="154"/>
  <c r="CA28" i="154"/>
  <c r="CA24" i="154"/>
  <c r="CA26" i="154"/>
  <c r="CA19" i="154"/>
  <c r="CA21" i="154"/>
  <c r="CA20" i="154"/>
  <c r="CA22" i="154"/>
  <c r="CA23" i="154"/>
  <c r="CA27" i="154"/>
  <c r="CA12" i="154"/>
  <c r="CA25" i="154"/>
  <c r="CA11" i="154"/>
  <c r="CA10" i="154"/>
  <c r="CA14" i="154"/>
  <c r="CA15" i="154"/>
  <c r="CA16" i="154"/>
  <c r="CA17" i="154"/>
  <c r="CA13" i="154"/>
  <c r="CA9" i="154"/>
  <c r="BZ18" i="154"/>
  <c r="BZ29" i="154"/>
  <c r="BZ28" i="154"/>
  <c r="BZ24" i="154"/>
  <c r="BZ26" i="154"/>
  <c r="BZ19" i="154"/>
  <c r="BZ21" i="154"/>
  <c r="BZ20" i="154"/>
  <c r="BZ22" i="154"/>
  <c r="BZ23" i="154"/>
  <c r="BZ27" i="154"/>
  <c r="BZ12" i="154"/>
  <c r="BZ25" i="154"/>
  <c r="BZ11" i="154"/>
  <c r="BZ10" i="154"/>
  <c r="BZ14" i="154"/>
  <c r="BZ15" i="154"/>
  <c r="BZ16" i="154"/>
  <c r="BZ17" i="154"/>
  <c r="BZ13" i="154"/>
  <c r="BZ9" i="154"/>
  <c r="BX18" i="154"/>
  <c r="BX29" i="154"/>
  <c r="BX28" i="154"/>
  <c r="BX24" i="154"/>
  <c r="BX26" i="154"/>
  <c r="BX19" i="154"/>
  <c r="BX21" i="154"/>
  <c r="BX20" i="154"/>
  <c r="BX22" i="154"/>
  <c r="BX23" i="154"/>
  <c r="BX27" i="154"/>
  <c r="BX12" i="154"/>
  <c r="BX25" i="154"/>
  <c r="BX11" i="154"/>
  <c r="BX10" i="154"/>
  <c r="BX14" i="154"/>
  <c r="BX15" i="154"/>
  <c r="BX16" i="154"/>
  <c r="BX17" i="154"/>
  <c r="BX13" i="154"/>
  <c r="BX9" i="154"/>
  <c r="BW18" i="154"/>
  <c r="BW29" i="154"/>
  <c r="BW28" i="154"/>
  <c r="BW24" i="154"/>
  <c r="BW26" i="154"/>
  <c r="BW19" i="154"/>
  <c r="BW21" i="154"/>
  <c r="BW20" i="154"/>
  <c r="BW22" i="154"/>
  <c r="BW23" i="154"/>
  <c r="BW27" i="154"/>
  <c r="BW12" i="154"/>
  <c r="BW25" i="154"/>
  <c r="BW11" i="154"/>
  <c r="BW10" i="154"/>
  <c r="BW14" i="154"/>
  <c r="BW15" i="154"/>
  <c r="BW16" i="154"/>
  <c r="BW17" i="154"/>
  <c r="BW13" i="154"/>
  <c r="BW9" i="154"/>
  <c r="BV18" i="154"/>
  <c r="BV29" i="154"/>
  <c r="BV28" i="154"/>
  <c r="BV24" i="154"/>
  <c r="BV26" i="154"/>
  <c r="BV19" i="154"/>
  <c r="BV21" i="154"/>
  <c r="BV20" i="154"/>
  <c r="BV22" i="154"/>
  <c r="BV23" i="154"/>
  <c r="BV27" i="154"/>
  <c r="BV12" i="154"/>
  <c r="BV25" i="154"/>
  <c r="BV11" i="154"/>
  <c r="BV10" i="154"/>
  <c r="BV14" i="154"/>
  <c r="BV15" i="154"/>
  <c r="BV16" i="154"/>
  <c r="BV17" i="154"/>
  <c r="BV13" i="154"/>
  <c r="BV9" i="154"/>
  <c r="BU18" i="154"/>
  <c r="BU29" i="154"/>
  <c r="BU28" i="154"/>
  <c r="BU24" i="154"/>
  <c r="BU26" i="154"/>
  <c r="BU19" i="154"/>
  <c r="BU21" i="154"/>
  <c r="BU20" i="154"/>
  <c r="BU22" i="154"/>
  <c r="BU23" i="154"/>
  <c r="BU27" i="154"/>
  <c r="BU12" i="154"/>
  <c r="BU25" i="154"/>
  <c r="BU11" i="154"/>
  <c r="BU10" i="154"/>
  <c r="BU14" i="154"/>
  <c r="BU15" i="154"/>
  <c r="BU16" i="154"/>
  <c r="BU17" i="154"/>
  <c r="BU13" i="154"/>
  <c r="BU9" i="154"/>
  <c r="BS18" i="154"/>
  <c r="BS29" i="154"/>
  <c r="BS28" i="154"/>
  <c r="BS24" i="154"/>
  <c r="BS26" i="154"/>
  <c r="BS19" i="154"/>
  <c r="BS21" i="154"/>
  <c r="BS20" i="154"/>
  <c r="BS22" i="154"/>
  <c r="BS23" i="154"/>
  <c r="BS27" i="154"/>
  <c r="BS12" i="154"/>
  <c r="BS25" i="154"/>
  <c r="BS11" i="154"/>
  <c r="BS10" i="154"/>
  <c r="BS14" i="154"/>
  <c r="BS15" i="154"/>
  <c r="BS16" i="154"/>
  <c r="BS17" i="154"/>
  <c r="BS13" i="154"/>
  <c r="BS9" i="154"/>
  <c r="BR18" i="154"/>
  <c r="BR29" i="154"/>
  <c r="BR28" i="154"/>
  <c r="BR24" i="154"/>
  <c r="BR26" i="154"/>
  <c r="BR19" i="154"/>
  <c r="BR21" i="154"/>
  <c r="BR20" i="154"/>
  <c r="BR22" i="154"/>
  <c r="BR23" i="154"/>
  <c r="BR27" i="154"/>
  <c r="BR12" i="154"/>
  <c r="BR25" i="154"/>
  <c r="BR11" i="154"/>
  <c r="BR10" i="154"/>
  <c r="BR14" i="154"/>
  <c r="BR15" i="154"/>
  <c r="BR16" i="154"/>
  <c r="BR17" i="154"/>
  <c r="BR13" i="154"/>
  <c r="BR9" i="154"/>
  <c r="BQ18" i="154"/>
  <c r="BQ29" i="154"/>
  <c r="BQ28" i="154"/>
  <c r="BQ24" i="154"/>
  <c r="BQ26" i="154"/>
  <c r="BQ19" i="154"/>
  <c r="BQ21" i="154"/>
  <c r="BQ20" i="154"/>
  <c r="BQ22" i="154"/>
  <c r="BQ23" i="154"/>
  <c r="BQ27" i="154"/>
  <c r="BQ12" i="154"/>
  <c r="BQ25" i="154"/>
  <c r="BQ11" i="154"/>
  <c r="BQ10" i="154"/>
  <c r="BQ14" i="154"/>
  <c r="BQ15" i="154"/>
  <c r="BQ16" i="154"/>
  <c r="BQ17" i="154"/>
  <c r="BQ13" i="154"/>
  <c r="BQ9" i="154"/>
  <c r="BP18" i="154"/>
  <c r="BP29" i="154"/>
  <c r="BP28" i="154"/>
  <c r="BP24" i="154"/>
  <c r="BP26" i="154"/>
  <c r="BP19" i="154"/>
  <c r="BP21" i="154"/>
  <c r="BP20" i="154"/>
  <c r="BP22" i="154"/>
  <c r="BP23" i="154"/>
  <c r="BP27" i="154"/>
  <c r="BP12" i="154"/>
  <c r="BP25" i="154"/>
  <c r="BP11" i="154"/>
  <c r="BP10" i="154"/>
  <c r="BP14" i="154"/>
  <c r="BP15" i="154"/>
  <c r="BP16" i="154"/>
  <c r="BP17" i="154"/>
  <c r="BP13" i="154"/>
  <c r="BP9" i="154"/>
  <c r="BN18" i="154"/>
  <c r="BN29" i="154"/>
  <c r="BN28" i="154"/>
  <c r="BN24" i="154"/>
  <c r="BN26" i="154"/>
  <c r="BN19" i="154"/>
  <c r="BN21" i="154"/>
  <c r="BN20" i="154"/>
  <c r="BN22" i="154"/>
  <c r="BN23" i="154"/>
  <c r="BN27" i="154"/>
  <c r="BN12" i="154"/>
  <c r="BN25" i="154"/>
  <c r="BN11" i="154"/>
  <c r="BN10" i="154"/>
  <c r="BN14" i="154"/>
  <c r="BN15" i="154"/>
  <c r="BN16" i="154"/>
  <c r="BN17" i="154"/>
  <c r="BN13" i="154"/>
  <c r="BN9" i="154"/>
  <c r="BM18" i="154"/>
  <c r="BM29" i="154"/>
  <c r="BM28" i="154"/>
  <c r="BM24" i="154"/>
  <c r="BM26" i="154"/>
  <c r="BM19" i="154"/>
  <c r="BM21" i="154"/>
  <c r="BM20" i="154"/>
  <c r="BM22" i="154"/>
  <c r="BM23" i="154"/>
  <c r="BM27" i="154"/>
  <c r="BM12" i="154"/>
  <c r="BM25" i="154"/>
  <c r="BM11" i="154"/>
  <c r="BM10" i="154"/>
  <c r="BM14" i="154"/>
  <c r="BM15" i="154"/>
  <c r="BM16" i="154"/>
  <c r="BM17" i="154"/>
  <c r="BM13" i="154"/>
  <c r="BM9" i="154"/>
  <c r="BL18" i="154"/>
  <c r="BL29" i="154"/>
  <c r="BL28" i="154"/>
  <c r="BL24" i="154"/>
  <c r="BL26" i="154"/>
  <c r="BL19" i="154"/>
  <c r="BL21" i="154"/>
  <c r="BL20" i="154"/>
  <c r="BL22" i="154"/>
  <c r="BL23" i="154"/>
  <c r="BL27" i="154"/>
  <c r="BL12" i="154"/>
  <c r="BL25" i="154"/>
  <c r="BL11" i="154"/>
  <c r="BL10" i="154"/>
  <c r="BL14" i="154"/>
  <c r="BL15" i="154"/>
  <c r="BL16" i="154"/>
  <c r="BL17" i="154"/>
  <c r="BL13" i="154"/>
  <c r="BL9" i="154"/>
  <c r="BK18" i="154"/>
  <c r="BK29" i="154"/>
  <c r="BK28" i="154"/>
  <c r="BK24" i="154"/>
  <c r="BK26" i="154"/>
  <c r="BK19" i="154"/>
  <c r="BK21" i="154"/>
  <c r="BK20" i="154"/>
  <c r="BK22" i="154"/>
  <c r="BK23" i="154"/>
  <c r="BK27" i="154"/>
  <c r="BK12" i="154"/>
  <c r="BK25" i="154"/>
  <c r="BK11" i="154"/>
  <c r="BK10" i="154"/>
  <c r="BK14" i="154"/>
  <c r="BK15" i="154"/>
  <c r="BK16" i="154"/>
  <c r="BK17" i="154"/>
  <c r="BK13" i="154"/>
  <c r="BK9" i="154"/>
  <c r="BC18" i="154"/>
  <c r="BE18" i="154" s="1"/>
  <c r="BC29" i="154"/>
  <c r="BE29" i="154" s="1"/>
  <c r="BC28" i="154"/>
  <c r="BE28" i="154" s="1"/>
  <c r="BC24" i="154"/>
  <c r="BE24" i="154" s="1"/>
  <c r="BC26" i="154"/>
  <c r="BE26" i="154" s="1"/>
  <c r="BC19" i="154"/>
  <c r="BE19" i="154" s="1"/>
  <c r="BC21" i="154"/>
  <c r="BE21" i="154" s="1"/>
  <c r="BC20" i="154"/>
  <c r="BE20" i="154" s="1"/>
  <c r="BC22" i="154"/>
  <c r="BE22" i="154" s="1"/>
  <c r="BC23" i="154"/>
  <c r="BE23" i="154" s="1"/>
  <c r="BC27" i="154"/>
  <c r="BE27" i="154" s="1"/>
  <c r="BC12" i="154"/>
  <c r="BE12" i="154" s="1"/>
  <c r="BC25" i="154"/>
  <c r="BE25" i="154" s="1"/>
  <c r="BC11" i="154"/>
  <c r="BE11" i="154" s="1"/>
  <c r="BC10" i="154"/>
  <c r="BE10" i="154" s="1"/>
  <c r="BC14" i="154"/>
  <c r="BE14" i="154" s="1"/>
  <c r="BC15" i="154"/>
  <c r="BE15" i="154" s="1"/>
  <c r="BC16" i="154"/>
  <c r="BE16" i="154" s="1"/>
  <c r="BC17" i="154"/>
  <c r="BE17" i="154" s="1"/>
  <c r="BC13" i="154"/>
  <c r="BE13" i="154" s="1"/>
  <c r="BC9" i="154"/>
  <c r="BE9" i="154" s="1"/>
  <c r="CM17" i="162"/>
  <c r="CM14" i="162"/>
  <c r="CM9" i="162"/>
  <c r="CM12" i="162"/>
  <c r="CM16" i="162"/>
  <c r="CM15" i="162"/>
  <c r="CM13" i="162"/>
  <c r="CM10" i="162"/>
  <c r="CM11" i="162"/>
  <c r="CL17" i="162"/>
  <c r="CL14" i="162"/>
  <c r="CL9" i="162"/>
  <c r="CL12" i="162"/>
  <c r="CL16" i="162"/>
  <c r="CL15" i="162"/>
  <c r="CL13" i="162"/>
  <c r="CL10" i="162"/>
  <c r="CL11" i="162"/>
  <c r="CK17" i="162"/>
  <c r="CK14" i="162"/>
  <c r="CK9" i="162"/>
  <c r="CK12" i="162"/>
  <c r="CK16" i="162"/>
  <c r="CK15" i="162"/>
  <c r="CK13" i="162"/>
  <c r="CK10" i="162"/>
  <c r="CK11" i="162"/>
  <c r="CJ17" i="162"/>
  <c r="CN17" i="162" s="1"/>
  <c r="CJ14" i="162"/>
  <c r="CJ9" i="162"/>
  <c r="CJ12" i="162"/>
  <c r="CN12" i="162" s="1"/>
  <c r="CJ16" i="162"/>
  <c r="CN16" i="162" s="1"/>
  <c r="CJ15" i="162"/>
  <c r="CN15" i="162" s="1"/>
  <c r="CJ13" i="162"/>
  <c r="CJ10" i="162"/>
  <c r="CN10" i="162" s="1"/>
  <c r="CJ11" i="162"/>
  <c r="CN11" i="162" s="1"/>
  <c r="CH17" i="162"/>
  <c r="CH14" i="162"/>
  <c r="CH9" i="162"/>
  <c r="CH12" i="162"/>
  <c r="CH16" i="162"/>
  <c r="CH15" i="162"/>
  <c r="CH13" i="162"/>
  <c r="CH10" i="162"/>
  <c r="CH11" i="162"/>
  <c r="CG17" i="162"/>
  <c r="CG14" i="162"/>
  <c r="CG9" i="162"/>
  <c r="CG12" i="162"/>
  <c r="CG16" i="162"/>
  <c r="CG15" i="162"/>
  <c r="CG13" i="162"/>
  <c r="CG10" i="162"/>
  <c r="CG11" i="162"/>
  <c r="CF17" i="162"/>
  <c r="CF14" i="162"/>
  <c r="CF9" i="162"/>
  <c r="CF12" i="162"/>
  <c r="CF16" i="162"/>
  <c r="CF15" i="162"/>
  <c r="CF13" i="162"/>
  <c r="CF10" i="162"/>
  <c r="CF11" i="162"/>
  <c r="CE17" i="162"/>
  <c r="CI17" i="162" s="1"/>
  <c r="CE14" i="162"/>
  <c r="CI14" i="162" s="1"/>
  <c r="CE9" i="162"/>
  <c r="CE12" i="162"/>
  <c r="CI12" i="162" s="1"/>
  <c r="CE16" i="162"/>
  <c r="CI16" i="162" s="1"/>
  <c r="CE15" i="162"/>
  <c r="CE13" i="162"/>
  <c r="CE10" i="162"/>
  <c r="CI10" i="162" s="1"/>
  <c r="CE11" i="162"/>
  <c r="CI11" i="162" s="1"/>
  <c r="CC17" i="162"/>
  <c r="CC14" i="162"/>
  <c r="CC9" i="162"/>
  <c r="CC12" i="162"/>
  <c r="CC16" i="162"/>
  <c r="CC15" i="162"/>
  <c r="CC13" i="162"/>
  <c r="CC10" i="162"/>
  <c r="CC11" i="162"/>
  <c r="CB17" i="162"/>
  <c r="CB14" i="162"/>
  <c r="CB9" i="162"/>
  <c r="CB12" i="162"/>
  <c r="CB16" i="162"/>
  <c r="CB15" i="162"/>
  <c r="CB13" i="162"/>
  <c r="CB10" i="162"/>
  <c r="CB11" i="162"/>
  <c r="CA17" i="162"/>
  <c r="CA14" i="162"/>
  <c r="CA9" i="162"/>
  <c r="CA12" i="162"/>
  <c r="CA16" i="162"/>
  <c r="CA15" i="162"/>
  <c r="CA13" i="162"/>
  <c r="CA10" i="162"/>
  <c r="CA11" i="162"/>
  <c r="BZ17" i="162"/>
  <c r="CD17" i="162" s="1"/>
  <c r="BZ14" i="162"/>
  <c r="BZ9" i="162"/>
  <c r="BZ12" i="162"/>
  <c r="CD12" i="162" s="1"/>
  <c r="BZ16" i="162"/>
  <c r="CD16" i="162" s="1"/>
  <c r="BZ15" i="162"/>
  <c r="BZ13" i="162"/>
  <c r="BZ10" i="162"/>
  <c r="CD10" i="162" s="1"/>
  <c r="BZ11" i="162"/>
  <c r="CD11" i="162" s="1"/>
  <c r="BX17" i="162"/>
  <c r="BX14" i="162"/>
  <c r="BX9" i="162"/>
  <c r="BX12" i="162"/>
  <c r="BX16" i="162"/>
  <c r="BX15" i="162"/>
  <c r="BX13" i="162"/>
  <c r="BX10" i="162"/>
  <c r="BX11" i="162"/>
  <c r="BW17" i="162"/>
  <c r="BW14" i="162"/>
  <c r="BW9" i="162"/>
  <c r="BW12" i="162"/>
  <c r="BW16" i="162"/>
  <c r="BW15" i="162"/>
  <c r="BW13" i="162"/>
  <c r="BW10" i="162"/>
  <c r="BW11" i="162"/>
  <c r="BV17" i="162"/>
  <c r="BV14" i="162"/>
  <c r="BV9" i="162"/>
  <c r="BV12" i="162"/>
  <c r="BV16" i="162"/>
  <c r="BV15" i="162"/>
  <c r="BV13" i="162"/>
  <c r="BV10" i="162"/>
  <c r="BV11" i="162"/>
  <c r="BU17" i="162"/>
  <c r="BY17" i="162" s="1"/>
  <c r="BU14" i="162"/>
  <c r="BU9" i="162"/>
  <c r="BU12" i="162"/>
  <c r="BY12" i="162" s="1"/>
  <c r="BU16" i="162"/>
  <c r="BY16" i="162" s="1"/>
  <c r="BU15" i="162"/>
  <c r="BU13" i="162"/>
  <c r="BU10" i="162"/>
  <c r="BY10" i="162" s="1"/>
  <c r="BU11" i="162"/>
  <c r="BY11" i="162" s="1"/>
  <c r="BS17" i="162"/>
  <c r="BS14" i="162"/>
  <c r="BS9" i="162"/>
  <c r="BS12" i="162"/>
  <c r="BS16" i="162"/>
  <c r="BS15" i="162"/>
  <c r="BS13" i="162"/>
  <c r="BS10" i="162"/>
  <c r="BS11" i="162"/>
  <c r="BR17" i="162"/>
  <c r="BR14" i="162"/>
  <c r="BR9" i="162"/>
  <c r="BR12" i="162"/>
  <c r="BR16" i="162"/>
  <c r="BR15" i="162"/>
  <c r="BR13" i="162"/>
  <c r="BR10" i="162"/>
  <c r="BR11" i="162"/>
  <c r="BQ17" i="162"/>
  <c r="BQ14" i="162"/>
  <c r="BQ9" i="162"/>
  <c r="BQ12" i="162"/>
  <c r="BQ16" i="162"/>
  <c r="BQ15" i="162"/>
  <c r="BQ13" i="162"/>
  <c r="BQ10" i="162"/>
  <c r="BQ11" i="162"/>
  <c r="BP17" i="162"/>
  <c r="BT17" i="162" s="1"/>
  <c r="BP14" i="162"/>
  <c r="BP9" i="162"/>
  <c r="BP12" i="162"/>
  <c r="BT12" i="162" s="1"/>
  <c r="BP16" i="162"/>
  <c r="BT16" i="162" s="1"/>
  <c r="BP15" i="162"/>
  <c r="BP13" i="162"/>
  <c r="BP10" i="162"/>
  <c r="BT10" i="162" s="1"/>
  <c r="BP11" i="162"/>
  <c r="BT11" i="162" s="1"/>
  <c r="BN17" i="162"/>
  <c r="BN14" i="162"/>
  <c r="BN9" i="162"/>
  <c r="BN12" i="162"/>
  <c r="BN16" i="162"/>
  <c r="BN15" i="162"/>
  <c r="BN13" i="162"/>
  <c r="BN10" i="162"/>
  <c r="BN11" i="162"/>
  <c r="BM17" i="162"/>
  <c r="BM14" i="162"/>
  <c r="BM9" i="162"/>
  <c r="BM12" i="162"/>
  <c r="BM16" i="162"/>
  <c r="BM15" i="162"/>
  <c r="BM13" i="162"/>
  <c r="BM10" i="162"/>
  <c r="BM11" i="162"/>
  <c r="BL17" i="162"/>
  <c r="BL14" i="162"/>
  <c r="BL9" i="162"/>
  <c r="BL12" i="162"/>
  <c r="BL16" i="162"/>
  <c r="BL15" i="162"/>
  <c r="BL13" i="162"/>
  <c r="BL10" i="162"/>
  <c r="BL11" i="162"/>
  <c r="BK17" i="162"/>
  <c r="BO17" i="162" s="1"/>
  <c r="BK14" i="162"/>
  <c r="BK9" i="162"/>
  <c r="BK12" i="162"/>
  <c r="BO12" i="162" s="1"/>
  <c r="BK16" i="162"/>
  <c r="BO16" i="162" s="1"/>
  <c r="BK15" i="162"/>
  <c r="BK13" i="162"/>
  <c r="BK10" i="162"/>
  <c r="BO10" i="162" s="1"/>
  <c r="BK11" i="162"/>
  <c r="BO11" i="162" s="1"/>
  <c r="BC17" i="162"/>
  <c r="BE17" i="162" s="1"/>
  <c r="BC14" i="162"/>
  <c r="BE14" i="162" s="1"/>
  <c r="BC9" i="162"/>
  <c r="BE9" i="162" s="1"/>
  <c r="BC12" i="162"/>
  <c r="BE12" i="162" s="1"/>
  <c r="BC16" i="162"/>
  <c r="BE16" i="162" s="1"/>
  <c r="BC15" i="162"/>
  <c r="BE15" i="162" s="1"/>
  <c r="BC13" i="162"/>
  <c r="BE13" i="162" s="1"/>
  <c r="BC10" i="162"/>
  <c r="BE10" i="162" s="1"/>
  <c r="BC11" i="162"/>
  <c r="BE11" i="162" s="1"/>
  <c r="CM11" i="153"/>
  <c r="CM10" i="153"/>
  <c r="CM9" i="153"/>
  <c r="CL11" i="153"/>
  <c r="CL10" i="153"/>
  <c r="CL9" i="153"/>
  <c r="CK11" i="153"/>
  <c r="CK10" i="153"/>
  <c r="CK9" i="153"/>
  <c r="CJ11" i="153"/>
  <c r="CN11" i="153" s="1"/>
  <c r="CJ10" i="153"/>
  <c r="CN10" i="153" s="1"/>
  <c r="CJ9" i="153"/>
  <c r="CH11" i="153"/>
  <c r="CH10" i="153"/>
  <c r="CH9" i="153"/>
  <c r="CG11" i="153"/>
  <c r="CG10" i="153"/>
  <c r="CG9" i="153"/>
  <c r="CF11" i="153"/>
  <c r="CF10" i="153"/>
  <c r="CF9" i="153"/>
  <c r="CE11" i="153"/>
  <c r="CI11" i="153" s="1"/>
  <c r="CE10" i="153"/>
  <c r="CI10" i="153" s="1"/>
  <c r="CE9" i="153"/>
  <c r="CC11" i="153"/>
  <c r="CC10" i="153"/>
  <c r="CC9" i="153"/>
  <c r="CB11" i="153"/>
  <c r="CB10" i="153"/>
  <c r="CB9" i="153"/>
  <c r="CA11" i="153"/>
  <c r="CA10" i="153"/>
  <c r="CA9" i="153"/>
  <c r="BZ11" i="153"/>
  <c r="CD11" i="153" s="1"/>
  <c r="BZ10" i="153"/>
  <c r="CD10" i="153" s="1"/>
  <c r="BZ9" i="153"/>
  <c r="BX11" i="153"/>
  <c r="BX10" i="153"/>
  <c r="BX9" i="153"/>
  <c r="BW11" i="153"/>
  <c r="BW10" i="153"/>
  <c r="BW9" i="153"/>
  <c r="BV11" i="153"/>
  <c r="BV10" i="153"/>
  <c r="BV9" i="153"/>
  <c r="BU11" i="153"/>
  <c r="BY11" i="153" s="1"/>
  <c r="BU10" i="153"/>
  <c r="BU9" i="153"/>
  <c r="BS11" i="153"/>
  <c r="BS10" i="153"/>
  <c r="BS9" i="153"/>
  <c r="BR11" i="153"/>
  <c r="BR10" i="153"/>
  <c r="BR9" i="153"/>
  <c r="BQ11" i="153"/>
  <c r="BQ10" i="153"/>
  <c r="BQ9" i="153"/>
  <c r="BP11" i="153"/>
  <c r="BT11" i="153" s="1"/>
  <c r="BP10" i="153"/>
  <c r="BT10" i="153" s="1"/>
  <c r="BP9" i="153"/>
  <c r="BN11" i="153"/>
  <c r="BN10" i="153"/>
  <c r="BN9" i="153"/>
  <c r="BM11" i="153"/>
  <c r="BM10" i="153"/>
  <c r="BM9" i="153"/>
  <c r="BL11" i="153"/>
  <c r="BL10" i="153"/>
  <c r="BL9" i="153"/>
  <c r="BK11" i="153"/>
  <c r="BO11" i="153" s="1"/>
  <c r="BK10" i="153"/>
  <c r="BO10" i="153" s="1"/>
  <c r="BK9" i="153"/>
  <c r="BC11" i="153"/>
  <c r="BE11" i="153" s="1"/>
  <c r="BC10" i="153"/>
  <c r="BE10" i="153" s="1"/>
  <c r="BC9" i="153"/>
  <c r="BE9" i="153" s="1"/>
  <c r="CM12" i="163"/>
  <c r="CM9" i="163"/>
  <c r="CM11" i="163"/>
  <c r="CM10" i="163"/>
  <c r="CL12" i="163"/>
  <c r="CL9" i="163"/>
  <c r="CL11" i="163"/>
  <c r="CL10" i="163"/>
  <c r="CK12" i="163"/>
  <c r="CK9" i="163"/>
  <c r="CK11" i="163"/>
  <c r="CK10" i="163"/>
  <c r="CJ12" i="163"/>
  <c r="CN12" i="163" s="1"/>
  <c r="CJ9" i="163"/>
  <c r="CN9" i="163" s="1"/>
  <c r="CJ11" i="163"/>
  <c r="CJ10" i="163"/>
  <c r="CN10" i="163" s="1"/>
  <c r="CH12" i="163"/>
  <c r="CH9" i="163"/>
  <c r="CH11" i="163"/>
  <c r="CH10" i="163"/>
  <c r="CG12" i="163"/>
  <c r="CG9" i="163"/>
  <c r="CG11" i="163"/>
  <c r="CG10" i="163"/>
  <c r="CF12" i="163"/>
  <c r="CF9" i="163"/>
  <c r="CF11" i="163"/>
  <c r="CF10" i="163"/>
  <c r="CE12" i="163"/>
  <c r="CI12" i="163" s="1"/>
  <c r="CE9" i="163"/>
  <c r="CI9" i="163" s="1"/>
  <c r="CE11" i="163"/>
  <c r="CI11" i="163" s="1"/>
  <c r="CE10" i="163"/>
  <c r="CI10" i="163" s="1"/>
  <c r="CC12" i="163"/>
  <c r="CC9" i="163"/>
  <c r="CC11" i="163"/>
  <c r="CC10" i="163"/>
  <c r="CB12" i="163"/>
  <c r="CB9" i="163"/>
  <c r="CB11" i="163"/>
  <c r="CB10" i="163"/>
  <c r="CA12" i="163"/>
  <c r="CA9" i="163"/>
  <c r="CA11" i="163"/>
  <c r="CA10" i="163"/>
  <c r="BZ12" i="163"/>
  <c r="CD12" i="163" s="1"/>
  <c r="BZ9" i="163"/>
  <c r="CD9" i="163" s="1"/>
  <c r="BZ11" i="163"/>
  <c r="BZ10" i="163"/>
  <c r="BX12" i="163"/>
  <c r="BX9" i="163"/>
  <c r="BX11" i="163"/>
  <c r="BX10" i="163"/>
  <c r="BW12" i="163"/>
  <c r="BW9" i="163"/>
  <c r="BW11" i="163"/>
  <c r="BW10" i="163"/>
  <c r="BV12" i="163"/>
  <c r="BV9" i="163"/>
  <c r="BV11" i="163"/>
  <c r="BV10" i="163"/>
  <c r="BU12" i="163"/>
  <c r="BY12" i="163" s="1"/>
  <c r="BU9" i="163"/>
  <c r="BY9" i="163" s="1"/>
  <c r="BU11" i="163"/>
  <c r="BY11" i="163" s="1"/>
  <c r="BU10" i="163"/>
  <c r="BY10" i="163" s="1"/>
  <c r="BS12" i="163"/>
  <c r="BS9" i="163"/>
  <c r="BS11" i="163"/>
  <c r="BS10" i="163"/>
  <c r="BR12" i="163"/>
  <c r="BR9" i="163"/>
  <c r="BR11" i="163"/>
  <c r="BR10" i="163"/>
  <c r="BQ12" i="163"/>
  <c r="BQ9" i="163"/>
  <c r="BQ11" i="163"/>
  <c r="BQ10" i="163"/>
  <c r="BP12" i="163"/>
  <c r="BT12" i="163" s="1"/>
  <c r="BP9" i="163"/>
  <c r="BT9" i="163" s="1"/>
  <c r="BP11" i="163"/>
  <c r="BT11" i="163" s="1"/>
  <c r="BP10" i="163"/>
  <c r="BT10" i="163" s="1"/>
  <c r="BN12" i="163"/>
  <c r="BN9" i="163"/>
  <c r="BN11" i="163"/>
  <c r="BN10" i="163"/>
  <c r="BM12" i="163"/>
  <c r="BM9" i="163"/>
  <c r="BM11" i="163"/>
  <c r="BM10" i="163"/>
  <c r="BL12" i="163"/>
  <c r="BL9" i="163"/>
  <c r="BL11" i="163"/>
  <c r="BL10" i="163"/>
  <c r="BK12" i="163"/>
  <c r="BO12" i="163" s="1"/>
  <c r="BK9" i="163"/>
  <c r="BO9" i="163" s="1"/>
  <c r="BK11" i="163"/>
  <c r="BO11" i="163" s="1"/>
  <c r="BK10" i="163"/>
  <c r="BO10" i="163" s="1"/>
  <c r="BC12" i="163"/>
  <c r="BE12" i="163" s="1"/>
  <c r="BC9" i="163"/>
  <c r="BE9" i="163" s="1"/>
  <c r="BC11" i="163"/>
  <c r="BE11" i="163" s="1"/>
  <c r="BC10" i="163"/>
  <c r="BE10" i="163" s="1"/>
  <c r="CM12" i="160"/>
  <c r="CM11" i="160"/>
  <c r="CM9" i="160"/>
  <c r="CM10" i="160"/>
  <c r="CL12" i="160"/>
  <c r="CL11" i="160"/>
  <c r="CL9" i="160"/>
  <c r="CL10" i="160"/>
  <c r="CK12" i="160"/>
  <c r="CK11" i="160"/>
  <c r="CK9" i="160"/>
  <c r="CK10" i="160"/>
  <c r="CJ12" i="160"/>
  <c r="CN12" i="160" s="1"/>
  <c r="CJ11" i="160"/>
  <c r="CN11" i="160" s="1"/>
  <c r="CJ9" i="160"/>
  <c r="CN9" i="160" s="1"/>
  <c r="CJ10" i="160"/>
  <c r="CH12" i="160"/>
  <c r="CH11" i="160"/>
  <c r="CH9" i="160"/>
  <c r="CH10" i="160"/>
  <c r="CG12" i="160"/>
  <c r="CG11" i="160"/>
  <c r="CG9" i="160"/>
  <c r="CG10" i="160"/>
  <c r="CF12" i="160"/>
  <c r="CF11" i="160"/>
  <c r="CF9" i="160"/>
  <c r="CF10" i="160"/>
  <c r="CE12" i="160"/>
  <c r="CI12" i="160" s="1"/>
  <c r="CE11" i="160"/>
  <c r="CI11" i="160" s="1"/>
  <c r="CE9" i="160"/>
  <c r="CI9" i="160" s="1"/>
  <c r="CE10" i="160"/>
  <c r="CI10" i="160" s="1"/>
  <c r="CC12" i="160"/>
  <c r="CC11" i="160"/>
  <c r="CC9" i="160"/>
  <c r="CC10" i="160"/>
  <c r="CB12" i="160"/>
  <c r="CB11" i="160"/>
  <c r="CB9" i="160"/>
  <c r="CB10" i="160"/>
  <c r="CA12" i="160"/>
  <c r="CA11" i="160"/>
  <c r="CA9" i="160"/>
  <c r="CA10" i="160"/>
  <c r="BZ12" i="160"/>
  <c r="CD12" i="160" s="1"/>
  <c r="BZ11" i="160"/>
  <c r="CD11" i="160" s="1"/>
  <c r="BZ9" i="160"/>
  <c r="CD9" i="160" s="1"/>
  <c r="BZ10" i="160"/>
  <c r="CD10" i="160" s="1"/>
  <c r="BX12" i="160"/>
  <c r="BX11" i="160"/>
  <c r="BX9" i="160"/>
  <c r="BX10" i="160"/>
  <c r="BW12" i="160"/>
  <c r="BW11" i="160"/>
  <c r="BW9" i="160"/>
  <c r="BW10" i="160"/>
  <c r="BV12" i="160"/>
  <c r="BV11" i="160"/>
  <c r="BV9" i="160"/>
  <c r="BV10" i="160"/>
  <c r="BU12" i="160"/>
  <c r="BY12" i="160" s="1"/>
  <c r="BU11" i="160"/>
  <c r="BY11" i="160" s="1"/>
  <c r="BU9" i="160"/>
  <c r="BU10" i="160"/>
  <c r="BY10" i="160" s="1"/>
  <c r="BS12" i="160"/>
  <c r="BS11" i="160"/>
  <c r="BS9" i="160"/>
  <c r="BS10" i="160"/>
  <c r="BR12" i="160"/>
  <c r="BR11" i="160"/>
  <c r="BR9" i="160"/>
  <c r="BR10" i="160"/>
  <c r="BQ12" i="160"/>
  <c r="BQ11" i="160"/>
  <c r="BQ9" i="160"/>
  <c r="BQ10" i="160"/>
  <c r="BP12" i="160"/>
  <c r="BT12" i="160" s="1"/>
  <c r="BP11" i="160"/>
  <c r="BT11" i="160" s="1"/>
  <c r="BP9" i="160"/>
  <c r="BT9" i="160" s="1"/>
  <c r="BP10" i="160"/>
  <c r="BT10" i="160" s="1"/>
  <c r="BN12" i="160"/>
  <c r="BN11" i="160"/>
  <c r="BN9" i="160"/>
  <c r="BN10" i="160"/>
  <c r="BM12" i="160"/>
  <c r="BM11" i="160"/>
  <c r="BM9" i="160"/>
  <c r="BM10" i="160"/>
  <c r="BL12" i="160"/>
  <c r="BL11" i="160"/>
  <c r="BL9" i="160"/>
  <c r="BL10" i="160"/>
  <c r="BK12" i="160"/>
  <c r="BO12" i="160" s="1"/>
  <c r="BK11" i="160"/>
  <c r="BO11" i="160" s="1"/>
  <c r="BK9" i="160"/>
  <c r="BO9" i="160" s="1"/>
  <c r="BK10" i="160"/>
  <c r="BO10" i="160" s="1"/>
  <c r="BC12" i="160"/>
  <c r="BE12" i="160" s="1"/>
  <c r="BC11" i="160"/>
  <c r="BE11" i="160" s="1"/>
  <c r="BC9" i="160"/>
  <c r="BE9" i="160" s="1"/>
  <c r="BC10" i="160"/>
  <c r="BE10" i="160" s="1"/>
  <c r="CM11" i="142"/>
  <c r="CM12" i="142"/>
  <c r="CM9" i="142"/>
  <c r="CM10" i="142"/>
  <c r="CL11" i="142"/>
  <c r="CL12" i="142"/>
  <c r="CL9" i="142"/>
  <c r="CL10" i="142"/>
  <c r="CK11" i="142"/>
  <c r="CK12" i="142"/>
  <c r="CK9" i="142"/>
  <c r="CK10" i="142"/>
  <c r="CJ11" i="142"/>
  <c r="CN11" i="142" s="1"/>
  <c r="CJ12" i="142"/>
  <c r="CN12" i="142" s="1"/>
  <c r="CJ9" i="142"/>
  <c r="CN9" i="142" s="1"/>
  <c r="CJ10" i="142"/>
  <c r="CH11" i="142"/>
  <c r="CH12" i="142"/>
  <c r="CH9" i="142"/>
  <c r="CH10" i="142"/>
  <c r="CG11" i="142"/>
  <c r="CG12" i="142"/>
  <c r="CG9" i="142"/>
  <c r="CG10" i="142"/>
  <c r="CF11" i="142"/>
  <c r="CF12" i="142"/>
  <c r="CF9" i="142"/>
  <c r="CF10" i="142"/>
  <c r="CE11" i="142"/>
  <c r="CI11" i="142" s="1"/>
  <c r="CE12" i="142"/>
  <c r="CI12" i="142" s="1"/>
  <c r="CE9" i="142"/>
  <c r="CE10" i="142"/>
  <c r="CI10" i="142" s="1"/>
  <c r="CC11" i="142"/>
  <c r="CC12" i="142"/>
  <c r="CC9" i="142"/>
  <c r="CC10" i="142"/>
  <c r="CB11" i="142"/>
  <c r="CB12" i="142"/>
  <c r="CB9" i="142"/>
  <c r="CB10" i="142"/>
  <c r="CA11" i="142"/>
  <c r="CA12" i="142"/>
  <c r="CA9" i="142"/>
  <c r="CA10" i="142"/>
  <c r="BZ11" i="142"/>
  <c r="CD11" i="142" s="1"/>
  <c r="BZ12" i="142"/>
  <c r="CD12" i="142" s="1"/>
  <c r="BZ9" i="142"/>
  <c r="CD9" i="142" s="1"/>
  <c r="BZ10" i="142"/>
  <c r="CD10" i="142" s="1"/>
  <c r="BX11" i="142"/>
  <c r="BX12" i="142"/>
  <c r="BX9" i="142"/>
  <c r="BX10" i="142"/>
  <c r="BW11" i="142"/>
  <c r="BW12" i="142"/>
  <c r="BW9" i="142"/>
  <c r="BW10" i="142"/>
  <c r="BV11" i="142"/>
  <c r="BV12" i="142"/>
  <c r="BV9" i="142"/>
  <c r="BV10" i="142"/>
  <c r="BU11" i="142"/>
  <c r="BY11" i="142" s="1"/>
  <c r="BU12" i="142"/>
  <c r="BU9" i="142"/>
  <c r="BU10" i="142"/>
  <c r="BS11" i="142"/>
  <c r="BS12" i="142"/>
  <c r="BS9" i="142"/>
  <c r="BS10" i="142"/>
  <c r="BR11" i="142"/>
  <c r="BR12" i="142"/>
  <c r="BR9" i="142"/>
  <c r="BR10" i="142"/>
  <c r="BQ11" i="142"/>
  <c r="BQ12" i="142"/>
  <c r="BQ9" i="142"/>
  <c r="BQ10" i="142"/>
  <c r="BP11" i="142"/>
  <c r="BT11" i="142" s="1"/>
  <c r="BP12" i="142"/>
  <c r="BT12" i="142" s="1"/>
  <c r="BP9" i="142"/>
  <c r="BT9" i="142" s="1"/>
  <c r="BP10" i="142"/>
  <c r="BN11" i="142"/>
  <c r="BN12" i="142"/>
  <c r="BN9" i="142"/>
  <c r="BN10" i="142"/>
  <c r="BM11" i="142"/>
  <c r="BM12" i="142"/>
  <c r="BM9" i="142"/>
  <c r="BM10" i="142"/>
  <c r="BL11" i="142"/>
  <c r="BL12" i="142"/>
  <c r="BL9" i="142"/>
  <c r="BL10" i="142"/>
  <c r="BK11" i="142"/>
  <c r="BO11" i="142" s="1"/>
  <c r="BK12" i="142"/>
  <c r="BO12" i="142" s="1"/>
  <c r="BK9" i="142"/>
  <c r="BO9" i="142" s="1"/>
  <c r="BK10" i="142"/>
  <c r="BO10" i="142" s="1"/>
  <c r="BC11" i="142"/>
  <c r="BE11" i="142" s="1"/>
  <c r="BC12" i="142"/>
  <c r="BE12" i="142" s="1"/>
  <c r="BC9" i="142"/>
  <c r="BE9" i="142" s="1"/>
  <c r="BC10" i="142"/>
  <c r="BE10" i="142" s="1"/>
  <c r="CD10" i="163" l="1"/>
  <c r="BO13" i="154"/>
  <c r="BO12" i="154"/>
  <c r="BO24" i="154"/>
  <c r="BT14" i="154"/>
  <c r="BT20" i="154"/>
  <c r="BY24" i="154"/>
  <c r="CD14" i="154"/>
  <c r="CD20" i="154"/>
  <c r="CI13" i="154"/>
  <c r="CI12" i="154"/>
  <c r="CI24" i="154"/>
  <c r="CN14" i="154"/>
  <c r="CN20" i="154"/>
  <c r="CN11" i="163"/>
  <c r="BT10" i="142"/>
  <c r="CN10" i="142"/>
  <c r="CI9" i="142"/>
  <c r="CD11" i="163"/>
  <c r="BO13" i="162"/>
  <c r="BT9" i="162"/>
  <c r="BY13" i="162"/>
  <c r="CD9" i="162"/>
  <c r="CI13" i="162"/>
  <c r="CN9" i="162"/>
  <c r="BO14" i="154"/>
  <c r="BO20" i="154"/>
  <c r="BT13" i="154"/>
  <c r="BT12" i="154"/>
  <c r="BT24" i="154"/>
  <c r="BY20" i="154"/>
  <c r="CD13" i="154"/>
  <c r="CD12" i="154"/>
  <c r="CD24" i="154"/>
  <c r="CI14" i="154"/>
  <c r="CI20" i="154"/>
  <c r="CN13" i="154"/>
  <c r="CN12" i="154"/>
  <c r="CN24" i="154"/>
  <c r="CN10" i="160"/>
  <c r="BT9" i="153"/>
  <c r="CD9" i="153"/>
  <c r="CN9" i="153"/>
  <c r="BO10" i="154"/>
  <c r="BO21" i="154"/>
  <c r="BT17" i="154"/>
  <c r="BT27" i="154"/>
  <c r="BT28" i="154"/>
  <c r="BY21" i="154"/>
  <c r="CD17" i="154"/>
  <c r="CD27" i="154"/>
  <c r="CD28" i="154"/>
  <c r="CI10" i="154"/>
  <c r="CI21" i="154"/>
  <c r="CN17" i="154"/>
  <c r="CN27" i="154"/>
  <c r="CN28" i="154"/>
  <c r="BO16" i="154"/>
  <c r="BO23" i="154"/>
  <c r="BO29" i="154"/>
  <c r="BT11" i="154"/>
  <c r="BT19" i="154"/>
  <c r="BY23" i="154"/>
  <c r="BY29" i="154"/>
  <c r="CD11" i="154"/>
  <c r="CD19" i="154"/>
  <c r="CI16" i="154"/>
  <c r="CI23" i="154"/>
  <c r="CI29" i="154"/>
  <c r="CN11" i="154"/>
  <c r="CN19" i="154"/>
  <c r="BO15" i="154"/>
  <c r="BO22" i="154"/>
  <c r="BO18" i="154"/>
  <c r="BT9" i="154"/>
  <c r="BT25" i="154"/>
  <c r="BT26" i="154"/>
  <c r="BY15" i="154"/>
  <c r="BY22" i="154"/>
  <c r="BY18" i="154"/>
  <c r="CD9" i="154"/>
  <c r="CD25" i="154"/>
  <c r="CD26" i="154"/>
  <c r="CI15" i="154"/>
  <c r="CI22" i="154"/>
  <c r="CI18" i="154"/>
  <c r="CN9" i="154"/>
  <c r="CN25" i="154"/>
  <c r="CN26" i="154"/>
  <c r="BO15" i="162"/>
  <c r="BT14" i="162"/>
  <c r="BY15" i="162"/>
  <c r="CD14" i="162"/>
  <c r="CI15" i="162"/>
  <c r="CN14" i="162"/>
  <c r="BO9" i="162"/>
  <c r="BT13" i="162"/>
  <c r="CD13" i="162"/>
  <c r="CI9" i="162"/>
  <c r="CN13" i="162"/>
  <c r="BO14" i="162"/>
  <c r="BT15" i="162"/>
  <c r="CD15" i="162"/>
  <c r="BO9" i="153"/>
  <c r="CI9" i="153"/>
  <c r="BO17" i="154"/>
  <c r="BO27" i="154"/>
  <c r="BO28" i="154"/>
  <c r="BT10" i="154"/>
  <c r="BT21" i="154"/>
  <c r="BY17" i="154"/>
  <c r="BY27" i="154"/>
  <c r="BY28" i="154"/>
  <c r="CD10" i="154"/>
  <c r="BO11" i="154"/>
  <c r="BO19" i="154"/>
  <c r="BT16" i="154"/>
  <c r="BT23" i="154"/>
  <c r="BT29" i="154"/>
  <c r="CD16" i="154"/>
  <c r="CD23" i="154"/>
  <c r="CD29" i="154"/>
  <c r="CI11" i="154"/>
  <c r="CI19" i="154"/>
  <c r="BO9" i="154"/>
  <c r="BO25" i="154"/>
  <c r="BO26" i="154"/>
  <c r="BT15" i="154"/>
  <c r="BT22" i="154"/>
  <c r="BT18" i="154"/>
  <c r="BY25" i="154"/>
  <c r="BY26" i="154"/>
  <c r="CD15" i="154"/>
  <c r="CD22" i="154"/>
  <c r="CD18" i="154"/>
  <c r="CI9" i="154"/>
  <c r="CI25" i="154"/>
  <c r="CI26" i="154"/>
  <c r="CN15" i="154"/>
  <c r="CN22" i="154"/>
  <c r="CN18" i="154"/>
  <c r="CD21" i="154"/>
  <c r="CI17" i="154"/>
  <c r="CI27" i="154"/>
  <c r="CI28" i="154"/>
  <c r="CN10" i="154"/>
  <c r="CN21" i="154"/>
  <c r="BY14" i="154"/>
  <c r="BY12" i="154"/>
  <c r="BY10" i="154"/>
  <c r="BY16" i="154"/>
  <c r="BY13" i="154"/>
  <c r="BY19" i="154"/>
  <c r="BY11" i="154"/>
  <c r="BY9" i="154"/>
  <c r="BY9" i="162"/>
  <c r="BY14" i="162"/>
  <c r="BY10" i="153"/>
  <c r="BY9" i="153"/>
  <c r="BY9" i="160"/>
  <c r="BY9" i="142"/>
  <c r="BY10" i="142"/>
  <c r="BY12" i="142"/>
  <c r="AU7" i="163"/>
  <c r="AM7" i="163"/>
  <c r="AE7" i="163"/>
  <c r="W7" i="163"/>
  <c r="O7" i="163"/>
  <c r="G7" i="163"/>
  <c r="AU6" i="163"/>
  <c r="AM6" i="163"/>
  <c r="AE6" i="163"/>
  <c r="W6" i="163"/>
  <c r="O6" i="163"/>
  <c r="G6" i="163"/>
  <c r="O5" i="163"/>
  <c r="O4" i="163"/>
  <c r="BF2" i="163" s="1"/>
  <c r="BG3" i="163"/>
  <c r="C3" i="163"/>
  <c r="CM2" i="163"/>
  <c r="CL2" i="163"/>
  <c r="CK2" i="163"/>
  <c r="CJ2" i="163"/>
  <c r="CN2" i="163" s="1"/>
  <c r="CH2" i="163"/>
  <c r="CG2" i="163"/>
  <c r="CF2" i="163"/>
  <c r="CE2" i="163"/>
  <c r="CC2" i="163"/>
  <c r="CB2" i="163"/>
  <c r="CA2" i="163"/>
  <c r="BZ2" i="163"/>
  <c r="CD2" i="163" s="1"/>
  <c r="BX2" i="163"/>
  <c r="BW2" i="163"/>
  <c r="BV2" i="163"/>
  <c r="BU2" i="163"/>
  <c r="BS2" i="163"/>
  <c r="BR2" i="163"/>
  <c r="BQ2" i="163"/>
  <c r="BP2" i="163"/>
  <c r="BT2" i="163" s="1"/>
  <c r="BN2" i="163"/>
  <c r="BM2" i="163"/>
  <c r="BL2" i="163"/>
  <c r="BK2" i="163"/>
  <c r="BD2" i="163"/>
  <c r="BC2" i="163"/>
  <c r="AU7" i="162"/>
  <c r="AM7" i="162"/>
  <c r="AE7" i="162"/>
  <c r="W7" i="162"/>
  <c r="O7" i="162"/>
  <c r="G7" i="162"/>
  <c r="AU6" i="162"/>
  <c r="AM6" i="162"/>
  <c r="AE6" i="162"/>
  <c r="W6" i="162"/>
  <c r="O6" i="162"/>
  <c r="G6" i="162"/>
  <c r="O5" i="162"/>
  <c r="O4" i="162"/>
  <c r="BG3" i="162"/>
  <c r="C3" i="162"/>
  <c r="CM2" i="162"/>
  <c r="CL2" i="162"/>
  <c r="CK2" i="162"/>
  <c r="CJ2" i="162"/>
  <c r="CH2" i="162"/>
  <c r="CG2" i="162"/>
  <c r="CF2" i="162"/>
  <c r="CE2" i="162"/>
  <c r="CI2" i="162" s="1"/>
  <c r="CC2" i="162"/>
  <c r="CB2" i="162"/>
  <c r="CA2" i="162"/>
  <c r="BZ2" i="162"/>
  <c r="BX2" i="162"/>
  <c r="BW2" i="162"/>
  <c r="BV2" i="162"/>
  <c r="BU2" i="162"/>
  <c r="BY2" i="162" s="1"/>
  <c r="BS2" i="162"/>
  <c r="BR2" i="162"/>
  <c r="BQ2" i="162"/>
  <c r="BP2" i="162"/>
  <c r="BN2" i="162"/>
  <c r="BM2" i="162"/>
  <c r="BL2" i="162"/>
  <c r="BK2" i="162"/>
  <c r="BO2" i="162" s="1"/>
  <c r="BF2" i="162"/>
  <c r="BD2" i="162"/>
  <c r="BC2" i="162"/>
  <c r="BO2" i="163" l="1"/>
  <c r="BY2" i="163"/>
  <c r="CI2" i="163"/>
  <c r="BE2" i="163"/>
  <c r="BT2" i="162"/>
  <c r="CD2" i="162"/>
  <c r="CN2" i="162"/>
  <c r="BE2" i="162"/>
  <c r="AU7" i="161"/>
  <c r="AM7" i="161"/>
  <c r="AE7" i="161"/>
  <c r="W7" i="161"/>
  <c r="O7" i="161"/>
  <c r="G7" i="161"/>
  <c r="AU6" i="161"/>
  <c r="AM6" i="161"/>
  <c r="AE6" i="161"/>
  <c r="W6" i="161"/>
  <c r="O6" i="161"/>
  <c r="G6" i="161"/>
  <c r="O5" i="161"/>
  <c r="O4" i="161"/>
  <c r="BF2" i="161" s="1"/>
  <c r="BG3" i="161"/>
  <c r="C3" i="161"/>
  <c r="CM2" i="161"/>
  <c r="CL2" i="161"/>
  <c r="CK2" i="161"/>
  <c r="CJ2" i="161"/>
  <c r="CN2" i="161" s="1"/>
  <c r="CH2" i="161"/>
  <c r="CG2" i="161"/>
  <c r="CF2" i="161"/>
  <c r="CE2" i="161"/>
  <c r="CI2" i="161" s="1"/>
  <c r="CC2" i="161"/>
  <c r="CB2" i="161"/>
  <c r="CA2" i="161"/>
  <c r="BZ2" i="161"/>
  <c r="CD2" i="161" s="1"/>
  <c r="BX2" i="161"/>
  <c r="BW2" i="161"/>
  <c r="BV2" i="161"/>
  <c r="BU2" i="161"/>
  <c r="BS2" i="161"/>
  <c r="BR2" i="161"/>
  <c r="BQ2" i="161"/>
  <c r="BP2" i="161"/>
  <c r="BT2" i="161" s="1"/>
  <c r="BN2" i="161"/>
  <c r="BM2" i="161"/>
  <c r="BL2" i="161"/>
  <c r="BK2" i="161"/>
  <c r="BO2" i="161" s="1"/>
  <c r="BC2" i="161"/>
  <c r="AU7" i="160"/>
  <c r="AM7" i="160"/>
  <c r="AE7" i="160"/>
  <c r="W7" i="160"/>
  <c r="O7" i="160"/>
  <c r="G7" i="160"/>
  <c r="AU6" i="160"/>
  <c r="AM6" i="160"/>
  <c r="AE6" i="160"/>
  <c r="W6" i="160"/>
  <c r="O6" i="160"/>
  <c r="G6" i="160"/>
  <c r="O5" i="160"/>
  <c r="O4" i="160"/>
  <c r="BG3" i="160"/>
  <c r="C3" i="160"/>
  <c r="CM2" i="160"/>
  <c r="CL2" i="160"/>
  <c r="CK2" i="160"/>
  <c r="CJ2" i="160"/>
  <c r="CH2" i="160"/>
  <c r="CG2" i="160"/>
  <c r="CF2" i="160"/>
  <c r="CE2" i="160"/>
  <c r="CC2" i="160"/>
  <c r="CB2" i="160"/>
  <c r="CA2" i="160"/>
  <c r="BZ2" i="160"/>
  <c r="BX2" i="160"/>
  <c r="BW2" i="160"/>
  <c r="BV2" i="160"/>
  <c r="BU2" i="160"/>
  <c r="BS2" i="160"/>
  <c r="BR2" i="160"/>
  <c r="BQ2" i="160"/>
  <c r="BP2" i="160"/>
  <c r="BN2" i="160"/>
  <c r="BM2" i="160"/>
  <c r="BL2" i="160"/>
  <c r="BK2" i="160"/>
  <c r="BC2" i="160"/>
  <c r="J4" i="5"/>
  <c r="I4" i="5"/>
  <c r="BD2" i="161" l="1"/>
  <c r="BE2" i="161" s="1"/>
  <c r="BY2" i="161"/>
  <c r="BF2" i="160"/>
  <c r="CI2" i="160"/>
  <c r="BD2" i="160"/>
  <c r="BE2" i="160" s="1"/>
  <c r="BO2" i="160"/>
  <c r="BT2" i="160"/>
  <c r="BY2" i="160"/>
  <c r="CD2" i="160"/>
  <c r="CN2" i="160"/>
  <c r="AU7" i="159"/>
  <c r="AM7" i="159"/>
  <c r="AE7" i="159"/>
  <c r="W7" i="159"/>
  <c r="O7" i="159"/>
  <c r="G7" i="159"/>
  <c r="AU6" i="159"/>
  <c r="AM6" i="159"/>
  <c r="AE6" i="159"/>
  <c r="W6" i="159"/>
  <c r="O6" i="159"/>
  <c r="G6" i="159"/>
  <c r="O5" i="159"/>
  <c r="O4" i="159"/>
  <c r="BF2" i="159" s="1"/>
  <c r="BG3" i="159"/>
  <c r="C3" i="159"/>
  <c r="CM2" i="159"/>
  <c r="CL2" i="159"/>
  <c r="CK2" i="159"/>
  <c r="CJ2" i="159"/>
  <c r="CH2" i="159"/>
  <c r="CG2" i="159"/>
  <c r="CF2" i="159"/>
  <c r="CE2" i="159"/>
  <c r="CC2" i="159"/>
  <c r="CB2" i="159"/>
  <c r="CA2" i="159"/>
  <c r="BZ2" i="159"/>
  <c r="BX2" i="159"/>
  <c r="BW2" i="159"/>
  <c r="BV2" i="159"/>
  <c r="BU2" i="159"/>
  <c r="BS2" i="159"/>
  <c r="BR2" i="159"/>
  <c r="BQ2" i="159"/>
  <c r="BP2" i="159"/>
  <c r="BN2" i="159"/>
  <c r="BM2" i="159"/>
  <c r="BL2" i="159"/>
  <c r="BK2" i="159"/>
  <c r="BC2" i="159"/>
  <c r="AU7" i="158"/>
  <c r="AM7" i="158"/>
  <c r="AE7" i="158"/>
  <c r="W7" i="158"/>
  <c r="O7" i="158"/>
  <c r="G7" i="158"/>
  <c r="AU6" i="158"/>
  <c r="AM6" i="158"/>
  <c r="AE6" i="158"/>
  <c r="W6" i="158"/>
  <c r="O6" i="158"/>
  <c r="G6" i="158"/>
  <c r="O5" i="158"/>
  <c r="O4" i="158"/>
  <c r="BG3" i="158"/>
  <c r="C3" i="158"/>
  <c r="CM2" i="158"/>
  <c r="CL2" i="158"/>
  <c r="CK2" i="158"/>
  <c r="CJ2" i="158"/>
  <c r="CH2" i="158"/>
  <c r="CG2" i="158"/>
  <c r="CF2" i="158"/>
  <c r="CE2" i="158"/>
  <c r="CC2" i="158"/>
  <c r="CB2" i="158"/>
  <c r="CA2" i="158"/>
  <c r="BZ2" i="158"/>
  <c r="BX2" i="158"/>
  <c r="BW2" i="158"/>
  <c r="BV2" i="158"/>
  <c r="BU2" i="158"/>
  <c r="BS2" i="158"/>
  <c r="BR2" i="158"/>
  <c r="BQ2" i="158"/>
  <c r="BP2" i="158"/>
  <c r="BN2" i="158"/>
  <c r="BM2" i="158"/>
  <c r="BL2" i="158"/>
  <c r="BK2" i="158"/>
  <c r="BC2" i="158"/>
  <c r="AU7" i="157"/>
  <c r="AM7" i="157"/>
  <c r="AE7" i="157"/>
  <c r="W7" i="157"/>
  <c r="O7" i="157"/>
  <c r="G7" i="157"/>
  <c r="AU6" i="157"/>
  <c r="AM6" i="157"/>
  <c r="AE6" i="157"/>
  <c r="W6" i="157"/>
  <c r="O6" i="157"/>
  <c r="G6" i="157"/>
  <c r="O5" i="157"/>
  <c r="O4" i="157"/>
  <c r="BG3" i="157"/>
  <c r="C3" i="157"/>
  <c r="CM2" i="157"/>
  <c r="CL2" i="157"/>
  <c r="CK2" i="157"/>
  <c r="CJ2" i="157"/>
  <c r="CH2" i="157"/>
  <c r="CG2" i="157"/>
  <c r="CF2" i="157"/>
  <c r="CE2" i="157"/>
  <c r="CC2" i="157"/>
  <c r="CB2" i="157"/>
  <c r="CA2" i="157"/>
  <c r="BZ2" i="157"/>
  <c r="BX2" i="157"/>
  <c r="BW2" i="157"/>
  <c r="BV2" i="157"/>
  <c r="BU2" i="157"/>
  <c r="BS2" i="157"/>
  <c r="BR2" i="157"/>
  <c r="BQ2" i="157"/>
  <c r="BP2" i="157"/>
  <c r="BN2" i="157"/>
  <c r="BM2" i="157"/>
  <c r="BL2" i="157"/>
  <c r="BK2" i="157"/>
  <c r="BC2" i="157"/>
  <c r="AU7" i="156"/>
  <c r="AM7" i="156"/>
  <c r="AE7" i="156"/>
  <c r="W7" i="156"/>
  <c r="O7" i="156"/>
  <c r="G7" i="156"/>
  <c r="AU6" i="156"/>
  <c r="AM6" i="156"/>
  <c r="AE6" i="156"/>
  <c r="W6" i="156"/>
  <c r="O6" i="156"/>
  <c r="G6" i="156"/>
  <c r="O5" i="156"/>
  <c r="O4" i="156"/>
  <c r="BG3" i="156"/>
  <c r="C3" i="156"/>
  <c r="CM2" i="156"/>
  <c r="CL2" i="156"/>
  <c r="CK2" i="156"/>
  <c r="CJ2" i="156"/>
  <c r="CH2" i="156"/>
  <c r="CG2" i="156"/>
  <c r="CF2" i="156"/>
  <c r="CE2" i="156"/>
  <c r="CC2" i="156"/>
  <c r="CB2" i="156"/>
  <c r="CA2" i="156"/>
  <c r="BZ2" i="156"/>
  <c r="BX2" i="156"/>
  <c r="BW2" i="156"/>
  <c r="BV2" i="156"/>
  <c r="BU2" i="156"/>
  <c r="BS2" i="156"/>
  <c r="BR2" i="156"/>
  <c r="BQ2" i="156"/>
  <c r="BP2" i="156"/>
  <c r="BN2" i="156"/>
  <c r="BM2" i="156"/>
  <c r="BL2" i="156"/>
  <c r="BK2" i="156"/>
  <c r="BC2" i="156"/>
  <c r="AU7" i="155"/>
  <c r="AM7" i="155"/>
  <c r="AE7" i="155"/>
  <c r="W7" i="155"/>
  <c r="O7" i="155"/>
  <c r="G7" i="155"/>
  <c r="AU6" i="155"/>
  <c r="AM6" i="155"/>
  <c r="AE6" i="155"/>
  <c r="W6" i="155"/>
  <c r="O6" i="155"/>
  <c r="G6" i="155"/>
  <c r="O5" i="155"/>
  <c r="O4" i="155"/>
  <c r="BG3" i="155"/>
  <c r="C3" i="155"/>
  <c r="CM2" i="155"/>
  <c r="CL2" i="155"/>
  <c r="CK2" i="155"/>
  <c r="CJ2" i="155"/>
  <c r="CH2" i="155"/>
  <c r="CG2" i="155"/>
  <c r="CF2" i="155"/>
  <c r="CE2" i="155"/>
  <c r="CC2" i="155"/>
  <c r="CB2" i="155"/>
  <c r="CA2" i="155"/>
  <c r="BZ2" i="155"/>
  <c r="BX2" i="155"/>
  <c r="BW2" i="155"/>
  <c r="BV2" i="155"/>
  <c r="BU2" i="155"/>
  <c r="BS2" i="155"/>
  <c r="BR2" i="155"/>
  <c r="BQ2" i="155"/>
  <c r="BP2" i="155"/>
  <c r="BN2" i="155"/>
  <c r="BM2" i="155"/>
  <c r="BL2" i="155"/>
  <c r="BK2" i="155"/>
  <c r="BC2" i="155"/>
  <c r="AU7" i="154"/>
  <c r="AM7" i="154"/>
  <c r="AE7" i="154"/>
  <c r="W7" i="154"/>
  <c r="O7" i="154"/>
  <c r="G7" i="154"/>
  <c r="AU6" i="154"/>
  <c r="AM6" i="154"/>
  <c r="AE6" i="154"/>
  <c r="W6" i="154"/>
  <c r="O6" i="154"/>
  <c r="G6" i="154"/>
  <c r="O5" i="154"/>
  <c r="O4" i="154"/>
  <c r="BG3" i="154"/>
  <c r="C3" i="154"/>
  <c r="CM2" i="154"/>
  <c r="CL2" i="154"/>
  <c r="CK2" i="154"/>
  <c r="CJ2" i="154"/>
  <c r="CH2" i="154"/>
  <c r="CG2" i="154"/>
  <c r="CF2" i="154"/>
  <c r="CE2" i="154"/>
  <c r="CC2" i="154"/>
  <c r="CB2" i="154"/>
  <c r="CA2" i="154"/>
  <c r="BZ2" i="154"/>
  <c r="BX2" i="154"/>
  <c r="BW2" i="154"/>
  <c r="BV2" i="154"/>
  <c r="BU2" i="154"/>
  <c r="BS2" i="154"/>
  <c r="BR2" i="154"/>
  <c r="BQ2" i="154"/>
  <c r="BP2" i="154"/>
  <c r="BN2" i="154"/>
  <c r="BM2" i="154"/>
  <c r="BL2" i="154"/>
  <c r="BK2" i="154"/>
  <c r="BC2" i="154"/>
  <c r="AU7" i="153"/>
  <c r="AM7" i="153"/>
  <c r="AE7" i="153"/>
  <c r="W7" i="153"/>
  <c r="O7" i="153"/>
  <c r="G7" i="153"/>
  <c r="AU6" i="153"/>
  <c r="AM6" i="153"/>
  <c r="AE6" i="153"/>
  <c r="W6" i="153"/>
  <c r="O6" i="153"/>
  <c r="G6" i="153"/>
  <c r="O5" i="153"/>
  <c r="O4" i="153"/>
  <c r="BG3" i="153"/>
  <c r="C3" i="153"/>
  <c r="CM2" i="153"/>
  <c r="CL2" i="153"/>
  <c r="CK2" i="153"/>
  <c r="CJ2" i="153"/>
  <c r="CH2" i="153"/>
  <c r="CG2" i="153"/>
  <c r="CF2" i="153"/>
  <c r="CE2" i="153"/>
  <c r="CC2" i="153"/>
  <c r="CB2" i="153"/>
  <c r="CA2" i="153"/>
  <c r="BZ2" i="153"/>
  <c r="BX2" i="153"/>
  <c r="BW2" i="153"/>
  <c r="BV2" i="153"/>
  <c r="BU2" i="153"/>
  <c r="BS2" i="153"/>
  <c r="BR2" i="153"/>
  <c r="BQ2" i="153"/>
  <c r="BP2" i="153"/>
  <c r="BN2" i="153"/>
  <c r="BM2" i="153"/>
  <c r="BL2" i="153"/>
  <c r="BK2" i="153"/>
  <c r="BC2" i="153"/>
  <c r="AU7" i="150"/>
  <c r="AM7" i="150"/>
  <c r="AE7" i="150"/>
  <c r="W7" i="150"/>
  <c r="O7" i="150"/>
  <c r="G7" i="150"/>
  <c r="AU6" i="150"/>
  <c r="AM6" i="150"/>
  <c r="AE6" i="150"/>
  <c r="W6" i="150"/>
  <c r="O6" i="150"/>
  <c r="G6" i="150"/>
  <c r="O5" i="150"/>
  <c r="O4" i="150"/>
  <c r="BG3" i="150"/>
  <c r="C3" i="150"/>
  <c r="CM2" i="150"/>
  <c r="CL2" i="150"/>
  <c r="CK2" i="150"/>
  <c r="CJ2" i="150"/>
  <c r="CH2" i="150"/>
  <c r="CG2" i="150"/>
  <c r="CF2" i="150"/>
  <c r="CE2" i="150"/>
  <c r="CC2" i="150"/>
  <c r="CB2" i="150"/>
  <c r="CA2" i="150"/>
  <c r="BZ2" i="150"/>
  <c r="BX2" i="150"/>
  <c r="BW2" i="150"/>
  <c r="BV2" i="150"/>
  <c r="BU2" i="150"/>
  <c r="BS2" i="150"/>
  <c r="BR2" i="150"/>
  <c r="BQ2" i="150"/>
  <c r="BP2" i="150"/>
  <c r="BN2" i="150"/>
  <c r="BM2" i="150"/>
  <c r="BL2" i="150"/>
  <c r="BK2" i="150"/>
  <c r="AU7" i="149"/>
  <c r="AM7" i="149"/>
  <c r="AE7" i="149"/>
  <c r="W7" i="149"/>
  <c r="O7" i="149"/>
  <c r="G7" i="149"/>
  <c r="AU6" i="149"/>
  <c r="AM6" i="149"/>
  <c r="AE6" i="149"/>
  <c r="W6" i="149"/>
  <c r="O6" i="149"/>
  <c r="G6" i="149"/>
  <c r="O5" i="149"/>
  <c r="O4" i="149"/>
  <c r="BG3" i="149"/>
  <c r="C3" i="149"/>
  <c r="CM2" i="149"/>
  <c r="CL2" i="149"/>
  <c r="CK2" i="149"/>
  <c r="CJ2" i="149"/>
  <c r="CH2" i="149"/>
  <c r="CG2" i="149"/>
  <c r="CF2" i="149"/>
  <c r="CE2" i="149"/>
  <c r="CC2" i="149"/>
  <c r="CB2" i="149"/>
  <c r="CA2" i="149"/>
  <c r="BZ2" i="149"/>
  <c r="BX2" i="149"/>
  <c r="BW2" i="149"/>
  <c r="BV2" i="149"/>
  <c r="BU2" i="149"/>
  <c r="BS2" i="149"/>
  <c r="BR2" i="149"/>
  <c r="BQ2" i="149"/>
  <c r="BP2" i="149"/>
  <c r="BN2" i="149"/>
  <c r="BM2" i="149"/>
  <c r="BL2" i="149"/>
  <c r="BK2" i="149"/>
  <c r="BC2" i="149"/>
  <c r="AU7" i="148"/>
  <c r="AM7" i="148"/>
  <c r="AE7" i="148"/>
  <c r="W7" i="148"/>
  <c r="O7" i="148"/>
  <c r="G7" i="148"/>
  <c r="AU6" i="148"/>
  <c r="AM6" i="148"/>
  <c r="AE6" i="148"/>
  <c r="W6" i="148"/>
  <c r="O6" i="148"/>
  <c r="G6" i="148"/>
  <c r="O5" i="148"/>
  <c r="O4" i="148"/>
  <c r="BG3" i="148"/>
  <c r="C3" i="148"/>
  <c r="CM2" i="148"/>
  <c r="CL2" i="148"/>
  <c r="CK2" i="148"/>
  <c r="CJ2" i="148"/>
  <c r="CH2" i="148"/>
  <c r="CG2" i="148"/>
  <c r="CF2" i="148"/>
  <c r="CE2" i="148"/>
  <c r="CC2" i="148"/>
  <c r="CB2" i="148"/>
  <c r="CA2" i="148"/>
  <c r="BZ2" i="148"/>
  <c r="BX2" i="148"/>
  <c r="BW2" i="148"/>
  <c r="BV2" i="148"/>
  <c r="BU2" i="148"/>
  <c r="BS2" i="148"/>
  <c r="BR2" i="148"/>
  <c r="BQ2" i="148"/>
  <c r="BP2" i="148"/>
  <c r="BN2" i="148"/>
  <c r="BM2" i="148"/>
  <c r="BL2" i="148"/>
  <c r="BK2" i="148"/>
  <c r="BC2" i="148"/>
  <c r="AU7" i="142"/>
  <c r="AM7" i="142"/>
  <c r="AU7" i="137"/>
  <c r="AM7" i="137"/>
  <c r="AU6" i="137"/>
  <c r="AM6" i="137"/>
  <c r="AU6" i="142"/>
  <c r="AM6" i="142"/>
  <c r="AE6" i="142"/>
  <c r="BC2" i="137"/>
  <c r="CM2" i="137"/>
  <c r="CL2" i="137"/>
  <c r="CK2" i="137"/>
  <c r="CJ2" i="137"/>
  <c r="CH2" i="137"/>
  <c r="CG2" i="137"/>
  <c r="CF2" i="137"/>
  <c r="CE2" i="137"/>
  <c r="BC2" i="142"/>
  <c r="CM2" i="142"/>
  <c r="CL2" i="142"/>
  <c r="CK2" i="142"/>
  <c r="CJ2" i="142"/>
  <c r="CH2" i="142"/>
  <c r="CG2" i="142"/>
  <c r="CF2" i="142"/>
  <c r="CE2" i="142"/>
  <c r="O4" i="137"/>
  <c r="AE7" i="142"/>
  <c r="W7" i="142"/>
  <c r="O7" i="142"/>
  <c r="G7" i="142"/>
  <c r="W6" i="142"/>
  <c r="O6" i="142"/>
  <c r="G6" i="142"/>
  <c r="O5" i="142"/>
  <c r="O4" i="142"/>
  <c r="BG3" i="142"/>
  <c r="C3" i="142"/>
  <c r="CC2" i="142"/>
  <c r="CB2" i="142"/>
  <c r="CA2" i="142"/>
  <c r="BZ2" i="142"/>
  <c r="BX2" i="142"/>
  <c r="BW2" i="142"/>
  <c r="BV2" i="142"/>
  <c r="BU2" i="142"/>
  <c r="BS2" i="142"/>
  <c r="BR2" i="142"/>
  <c r="BQ2" i="142"/>
  <c r="BP2" i="142"/>
  <c r="BN2" i="142"/>
  <c r="BM2" i="142"/>
  <c r="BL2" i="142"/>
  <c r="BK2" i="142"/>
  <c r="AE7" i="137"/>
  <c r="W7" i="137"/>
  <c r="O7" i="137"/>
  <c r="G7" i="137"/>
  <c r="AE6" i="137"/>
  <c r="W6" i="137"/>
  <c r="O6" i="137"/>
  <c r="G6" i="137"/>
  <c r="O5" i="137"/>
  <c r="BG3" i="137"/>
  <c r="C3" i="137"/>
  <c r="CC2" i="137"/>
  <c r="CB2" i="137"/>
  <c r="CA2" i="137"/>
  <c r="BZ2" i="137"/>
  <c r="BX2" i="137"/>
  <c r="BW2" i="137"/>
  <c r="BV2" i="137"/>
  <c r="BU2" i="137"/>
  <c r="BS2" i="137"/>
  <c r="BR2" i="137"/>
  <c r="BQ2" i="137"/>
  <c r="BP2" i="137"/>
  <c r="BN2" i="137"/>
  <c r="BM2" i="137"/>
  <c r="BL2" i="137"/>
  <c r="BK2" i="137"/>
  <c r="D2" i="103"/>
  <c r="J2" i="103"/>
  <c r="C3" i="103"/>
  <c r="BD9" i="137" l="1"/>
  <c r="BE9" i="137" s="1"/>
  <c r="BD10" i="137"/>
  <c r="BE10" i="137" s="1"/>
  <c r="BD11" i="137"/>
  <c r="BE11" i="137" s="1"/>
  <c r="BF2" i="149"/>
  <c r="BD10" i="149"/>
  <c r="BE10" i="149" s="1"/>
  <c r="BD9" i="149"/>
  <c r="BE9" i="149" s="1"/>
  <c r="BD10" i="150"/>
  <c r="BE10" i="150" s="1"/>
  <c r="BD9" i="150"/>
  <c r="BE9" i="150" s="1"/>
  <c r="BD17" i="156"/>
  <c r="BE17" i="156" s="1"/>
  <c r="BD10" i="156"/>
  <c r="BE10" i="156" s="1"/>
  <c r="BD20" i="156"/>
  <c r="BE20" i="156" s="1"/>
  <c r="BD12" i="156"/>
  <c r="BE12" i="156" s="1"/>
  <c r="BD15" i="156"/>
  <c r="BE15" i="156" s="1"/>
  <c r="BD14" i="156"/>
  <c r="BE14" i="156" s="1"/>
  <c r="BD19" i="156"/>
  <c r="BE19" i="156" s="1"/>
  <c r="BD11" i="156"/>
  <c r="BE11" i="156" s="1"/>
  <c r="BD16" i="156"/>
  <c r="BE16" i="156" s="1"/>
  <c r="BD9" i="156"/>
  <c r="BE9" i="156" s="1"/>
  <c r="BD18" i="156"/>
  <c r="BE18" i="156" s="1"/>
  <c r="BD13" i="156"/>
  <c r="BE13" i="156" s="1"/>
  <c r="BD25" i="157"/>
  <c r="BE25" i="157" s="1"/>
  <c r="BD12" i="157"/>
  <c r="BE12" i="157" s="1"/>
  <c r="BD9" i="157"/>
  <c r="BE9" i="157" s="1"/>
  <c r="BD22" i="157"/>
  <c r="BE22" i="157" s="1"/>
  <c r="BD19" i="157"/>
  <c r="BE19" i="157" s="1"/>
  <c r="BD21" i="157"/>
  <c r="BE21" i="157" s="1"/>
  <c r="BD20" i="157"/>
  <c r="BE20" i="157" s="1"/>
  <c r="BD17" i="157"/>
  <c r="BE17" i="157" s="1"/>
  <c r="BD16" i="157"/>
  <c r="BE16" i="157" s="1"/>
  <c r="BD14" i="157"/>
  <c r="BE14" i="157" s="1"/>
  <c r="BD23" i="157"/>
  <c r="BE23" i="157" s="1"/>
  <c r="BD18" i="157"/>
  <c r="BE18" i="157" s="1"/>
  <c r="BD10" i="157"/>
  <c r="BE10" i="157" s="1"/>
  <c r="BD15" i="157"/>
  <c r="BE15" i="157" s="1"/>
  <c r="BD11" i="157"/>
  <c r="BE11" i="157" s="1"/>
  <c r="BD24" i="157"/>
  <c r="BE24" i="157" s="1"/>
  <c r="BD13" i="157"/>
  <c r="BE13" i="157" s="1"/>
  <c r="BD13" i="155"/>
  <c r="BE13" i="155" s="1"/>
  <c r="BD12" i="155"/>
  <c r="BE12" i="155" s="1"/>
  <c r="BD11" i="155"/>
  <c r="BE11" i="155" s="1"/>
  <c r="BD10" i="155"/>
  <c r="BE10" i="155" s="1"/>
  <c r="BD14" i="155"/>
  <c r="BE14" i="155" s="1"/>
  <c r="BD9" i="155"/>
  <c r="BE9" i="155" s="1"/>
  <c r="BD15" i="158"/>
  <c r="BE15" i="158" s="1"/>
  <c r="BD12" i="158"/>
  <c r="BE12" i="158" s="1"/>
  <c r="BD14" i="158"/>
  <c r="BE14" i="158" s="1"/>
  <c r="BD10" i="158"/>
  <c r="BE10" i="158" s="1"/>
  <c r="BD9" i="158"/>
  <c r="BE9" i="158" s="1"/>
  <c r="BD11" i="158"/>
  <c r="BE11" i="158" s="1"/>
  <c r="BD13" i="158"/>
  <c r="BE13" i="158" s="1"/>
  <c r="BD10" i="148"/>
  <c r="BE10" i="148" s="1"/>
  <c r="BD11" i="148"/>
  <c r="BE11" i="148" s="1"/>
  <c r="BD9" i="148"/>
  <c r="BE9" i="148" s="1"/>
  <c r="BD2" i="148"/>
  <c r="BE2" i="148" s="1"/>
  <c r="BO2" i="149"/>
  <c r="BT2" i="149"/>
  <c r="BY2" i="149"/>
  <c r="CD2" i="149"/>
  <c r="CI2" i="149"/>
  <c r="CN2" i="149"/>
  <c r="BD2" i="150"/>
  <c r="BE2" i="150" s="1"/>
  <c r="BO2" i="159"/>
  <c r="BT2" i="159"/>
  <c r="BY2" i="159"/>
  <c r="CD2" i="159"/>
  <c r="CN2" i="159"/>
  <c r="CI2" i="159"/>
  <c r="BT2" i="148"/>
  <c r="BY2" i="148"/>
  <c r="BT2" i="150"/>
  <c r="BF2" i="148"/>
  <c r="BD2" i="157"/>
  <c r="BE2" i="157" s="1"/>
  <c r="BF2" i="155"/>
  <c r="BF2" i="153"/>
  <c r="BD2" i="142"/>
  <c r="BE2" i="142" s="1"/>
  <c r="BF2" i="154"/>
  <c r="BD2" i="158"/>
  <c r="BE2" i="158" s="1"/>
  <c r="BF2" i="137"/>
  <c r="BF2" i="156"/>
  <c r="BO2" i="158"/>
  <c r="BT2" i="158"/>
  <c r="CD2" i="158"/>
  <c r="BF2" i="158"/>
  <c r="CI2" i="158"/>
  <c r="BO2" i="157"/>
  <c r="BT2" i="157"/>
  <c r="BY2" i="157"/>
  <c r="BF2" i="157"/>
  <c r="BD2" i="156"/>
  <c r="BE2" i="156" s="1"/>
  <c r="BO2" i="156"/>
  <c r="BY2" i="156"/>
  <c r="CD2" i="156"/>
  <c r="CI2" i="156"/>
  <c r="CN2" i="156"/>
  <c r="BT2" i="155"/>
  <c r="BY2" i="155"/>
  <c r="CN2" i="155"/>
  <c r="BO2" i="137"/>
  <c r="BT2" i="137"/>
  <c r="CD2" i="137"/>
  <c r="CN2" i="137"/>
  <c r="BY2" i="137"/>
  <c r="BT2" i="153"/>
  <c r="BY2" i="153"/>
  <c r="CN2" i="153"/>
  <c r="CN2" i="142"/>
  <c r="BF2" i="142"/>
  <c r="BF2" i="150"/>
  <c r="CN2" i="150"/>
  <c r="BO2" i="153"/>
  <c r="BT2" i="154"/>
  <c r="CN2" i="154"/>
  <c r="BD2" i="154"/>
  <c r="BE2" i="154" s="1"/>
  <c r="BT2" i="156"/>
  <c r="BD2" i="149"/>
  <c r="BE2" i="149" s="1"/>
  <c r="CI2" i="142"/>
  <c r="CI2" i="157"/>
  <c r="BO2" i="142"/>
  <c r="CI2" i="137"/>
  <c r="BO2" i="154"/>
  <c r="CI2" i="154"/>
  <c r="BO2" i="155"/>
  <c r="CD2" i="157"/>
  <c r="BT2" i="142"/>
  <c r="BY2" i="142"/>
  <c r="CD2" i="142"/>
  <c r="BO2" i="148"/>
  <c r="CD2" i="148"/>
  <c r="CI2" i="148"/>
  <c r="CN2" i="148"/>
  <c r="BY2" i="150"/>
  <c r="CD2" i="150"/>
  <c r="CI2" i="150"/>
  <c r="CD2" i="153"/>
  <c r="CI2" i="153"/>
  <c r="BY2" i="154"/>
  <c r="CD2" i="154"/>
  <c r="CD2" i="155"/>
  <c r="CI2" i="155"/>
  <c r="CN2" i="157"/>
  <c r="CN2" i="158"/>
  <c r="BD2" i="137"/>
  <c r="BE2" i="137" s="1"/>
  <c r="BO2" i="150"/>
  <c r="BY2" i="158"/>
  <c r="BD2" i="153"/>
  <c r="BE2" i="153" s="1"/>
  <c r="BD2" i="155"/>
  <c r="BE2" i="155" s="1"/>
  <c r="BD2" i="159"/>
  <c r="BE2" i="159" s="1"/>
  <c r="AD17" i="14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arneveld_1e sel_paspr_1e parc_L" type="6" refreshedVersion="4" background="1">
    <textPr prompt="0" sourceFile="C:\Users\J. Ruiter\Documents\Mijn Concours 3.5 bestanden\DOCUMENTEN\Barneveld_1e sel_paspr_1e parc_L.txt" decimal="," thousands=".">
      <textFields count="9">
        <textField/>
        <textField/>
        <textField/>
        <textField/>
        <textField/>
        <textField/>
        <textField/>
        <textField/>
        <textField/>
      </textFields>
    </textPr>
  </connection>
  <connection id="2" xr16:uid="{00000000-0015-0000-FFFF-FFFF01000000}" name="Barneveld_1e sel_paspr_2e parc_L" type="6" refreshedVersion="4" background="1">
    <textPr prompt="0" sourceFile="C:\Users\J. Ruiter\Documents\Mijn Concours 3.5 bestanden\DOCUMENTEN\Barneveld_1e sel_paspr_2e parc_L.txt" decimal="," thousands=".">
      <textFields count="9">
        <textField/>
        <textField/>
        <textField/>
        <textField/>
        <textField/>
        <textField/>
        <textField/>
        <textField/>
        <textField/>
      </textFields>
    </textPr>
  </connection>
  <connection id="3" xr16:uid="{00000000-0015-0000-FFFF-FFFF02000000}" name="L1" type="6" refreshedVersion="4" background="1">
    <textPr prompt="0" sourceFile="D:\Temp\ZWV\L1.txt" decimal="," thousands=".">
      <textFields count="9">
        <textField/>
        <textField/>
        <textField/>
        <textField/>
        <textField/>
        <textField/>
        <textField/>
        <textField/>
        <textField/>
      </textFields>
    </textPr>
  </connection>
  <connection id="4" xr16:uid="{00000000-0015-0000-FFFF-FFFF03000000}" name="L11" type="6" refreshedVersion="4" background="1">
    <textPr prompt="0" sourceFile="D:\Temp\ZWV\L1.txt" decimal="," thousands=".">
      <textFields count="9">
        <textField/>
        <textField/>
        <textField/>
        <textField/>
        <textField/>
        <textField/>
        <textField/>
        <textField/>
        <textField/>
      </textFields>
    </textPr>
  </connection>
  <connection id="5" xr16:uid="{00000000-0015-0000-FFFF-FFFF04000000}" name="L12" type="6" refreshedVersion="4" background="1">
    <textPr prompt="0" sourceFile="D:\Temp\ZWV\L1.txt" decimal="," thousands=".">
      <textFields count="9">
        <textField/>
        <textField/>
        <textField/>
        <textField/>
        <textField/>
        <textField/>
        <textField/>
        <textField/>
        <textField/>
      </textFields>
    </textPr>
  </connection>
  <connection id="6" xr16:uid="{00000000-0015-0000-FFFF-FFFF05000000}" name="L2" type="6" refreshedVersion="4" background="1">
    <textPr prompt="0" sourceFile="D:\Temp\ZWV\L2.txt" decimal="," thousands=".">
      <textFields count="9">
        <textField/>
        <textField/>
        <textField/>
        <textField/>
        <textField/>
        <textField/>
        <textField/>
        <textField/>
        <textField/>
      </textFields>
    </textPr>
  </connection>
  <connection id="7" xr16:uid="{00000000-0015-0000-FFFF-FFFF06000000}" name="L21" type="6" refreshedVersion="4" background="1">
    <textPr prompt="0" sourceFile="D:\Temp\ZWV\L2.txt" decimal="," thousands=".">
      <textFields count="9">
        <textField/>
        <textField/>
        <textField/>
        <textField/>
        <textField/>
        <textField/>
        <textField/>
        <textField/>
        <textField/>
      </textFields>
    </textPr>
  </connection>
  <connection id="8" xr16:uid="{00000000-0015-0000-FFFF-FFFF07000000}" name="L22" type="6" refreshedVersion="4" background="1">
    <textPr prompt="0" sourceFile="D:\Temp\ZWV\L2.txt" decimal="," thousands=".">
      <textFields count="9">
        <textField/>
        <textField/>
        <textField/>
        <textField/>
        <textField/>
        <textField/>
        <textField/>
        <textField/>
        <textField/>
      </textFields>
    </textPr>
  </connection>
  <connection id="9" xr16:uid="{00000000-0015-0000-FFFF-FFFF08000000}" name="Onwaar" type="6" refreshedVersion="0" background="1">
    <textPr prompt="0" sourceFile="Onwaar" decimal="," thousands=".">
      <textFields>
        <textField/>
      </textFields>
    </textPr>
  </connection>
  <connection id="10" xr16:uid="{00000000-0015-0000-FFFF-FFFF09000000}" name="Spr_Pa_2014_10_11_12" type="6" refreshedVersion="4" background="1" saveData="1">
    <textPr prompt="0" sourceFile="Z:\D-schijf\Temp\Spr_Pa_2014_10_11_12.txt" decimal="," thousands=".">
      <textFields count="9">
        <textField/>
        <textField/>
        <textField/>
        <textField/>
        <textField/>
        <textField/>
        <textField/>
        <textField/>
        <textField/>
      </textFields>
    </textPr>
  </connection>
  <connection id="11" xr16:uid="{00000000-0015-0000-FFFF-FFFF0A000000}" name="Spr_Pa_2014_10_11_121" type="6" refreshedVersion="4" background="1">
    <textPr prompt="0" sourceFile="Z:\D-schijf\Temp\Spr_Pa_2014_10_11_12.txt" decimal="," thousands=".">
      <textFields count="9">
        <textField/>
        <textField/>
        <textField/>
        <textField/>
        <textField/>
        <textField/>
        <textField/>
        <textField/>
        <textField/>
      </textFields>
    </textPr>
  </connection>
  <connection id="12" xr16:uid="{00000000-0015-0000-FFFF-FFFF0B000000}" name="Spr_Pa_2014_10_11_122" type="6" refreshedVersion="4" background="1">
    <textPr prompt="0" sourceFile="Z:\D-schijf\Temp\Spr_Pa_2014_10_11_12.txt" decimal="," thousands=".">
      <textFields count="9">
        <textField/>
        <textField/>
        <textField/>
        <textField/>
        <textField/>
        <textField/>
        <textField/>
        <textField/>
        <textField/>
      </textFields>
    </textPr>
  </connection>
  <connection id="13" xr16:uid="{00000000-0015-0000-FFFF-FFFF0C000000}" name="Spr_Pa_2014_12_20" type="6" refreshedVersion="4" background="1">
    <textPr prompt="0" sourceFile="Z:\D-schijf\Temp\Spr_Pa_2014_12_20.txt" decimal="," thousands=".">
      <textFields count="9">
        <textField/>
        <textField/>
        <textField/>
        <textField/>
        <textField/>
        <textField/>
        <textField/>
        <textField/>
        <textField/>
      </textFields>
    </textPr>
  </connection>
  <connection id="14" xr16:uid="{00000000-0015-0000-FFFF-FFFF0D000000}" name="Spr_Pa_2014_12_201" type="6" refreshedVersion="4" background="1">
    <textPr prompt="0" sourceFile="Z:\D-schijf\Temp\Spr_Pa_2014_12_20.txt" decimal="," thousands=".">
      <textFields count="9">
        <textField/>
        <textField/>
        <textField/>
        <textField/>
        <textField/>
        <textField/>
        <textField/>
        <textField/>
        <textField/>
      </textFields>
    </textPr>
  </connection>
  <connection id="15" xr16:uid="{00000000-0015-0000-FFFF-FFFF0E000000}" name="Spr_Pa_2015_01_17_18 Bergharen" type="6" refreshedVersion="4" background="1">
    <textPr prompt="0" sourceFile="Z:\D-schijf\Temp\Spr_Pa_2015_01_17_18 Bergharen.txt" decimal="," thousands=".">
      <textFields count="9">
        <textField/>
        <textField/>
        <textField/>
        <textField/>
        <textField/>
        <textField/>
        <textField/>
        <textField/>
        <textField/>
      </textFields>
    </textPr>
  </connection>
  <connection id="16" xr16:uid="{00000000-0015-0000-FFFF-FFFF0F000000}" name="Spr_Pa_2015_01_17_18 Bergharen1" type="6" refreshedVersion="4" background="1">
    <textPr prompt="0" sourceFile="Z:\D-schijf\Temp\Spr_Pa_2015_01_17_18 Bergharen.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<sst xmlns="http://schemas.openxmlformats.org/spreadsheetml/2006/main" count="2760" uniqueCount="490">
  <si>
    <t>Ruiter/amazone</t>
  </si>
  <si>
    <t>Paard/pony</t>
  </si>
  <si>
    <t>cat.</t>
  </si>
  <si>
    <t>vereniging</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</si>
  <si>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</si>
  <si>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</si>
  <si>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</si>
  <si>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</si>
  <si>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</si>
  <si>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</si>
  <si>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</si>
  <si>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</si>
  <si>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</si>
  <si>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</si>
  <si>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</si>
  <si>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</si>
  <si>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</si>
  <si>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</si>
  <si>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</si>
  <si>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</si>
  <si>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</si>
  <si>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</si>
  <si>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</si>
  <si>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</si>
  <si>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</si>
  <si>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</si>
  <si>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Aantal wedstrijden:</t>
  </si>
  <si>
    <t>Aantal afvaardiging Regio:</t>
  </si>
  <si>
    <t>Regio Kampioenen</t>
  </si>
  <si>
    <t>Totaal beste</t>
  </si>
  <si>
    <t>Totaal pl.pnt.</t>
  </si>
  <si>
    <t>Aantal per klasse:</t>
  </si>
  <si>
    <t>Springen</t>
  </si>
  <si>
    <t>Aantal afval resultaten:</t>
  </si>
  <si>
    <t>Tot.</t>
  </si>
  <si>
    <t>afval</t>
  </si>
  <si>
    <t>Beste</t>
  </si>
  <si>
    <t>Waarde</t>
  </si>
  <si>
    <t>Gegevens:</t>
  </si>
  <si>
    <t>Naam van de Kring:</t>
  </si>
  <si>
    <t>Interval plaatsingspunten:</t>
  </si>
  <si>
    <t>1=(1,2,3,etc) / 2=(1,3,5,etc)</t>
  </si>
  <si>
    <t>Aantal selectie wedstrijden:</t>
  </si>
  <si>
    <t>(De laagste waarde heeft voorrang, niet ingevulde gegevens doen niet mee voor de volgorde van het resultaat)</t>
  </si>
  <si>
    <t>Totaal beste plaatsingspunten:</t>
  </si>
  <si>
    <t>(dit is een vaste waarde en heeft de hoogste voorrang)</t>
  </si>
  <si>
    <t>Plaatsingspunten 4e wedstrijd:</t>
  </si>
  <si>
    <t>Plaatsingspunten 3e wedstrijd:</t>
  </si>
  <si>
    <t>Plaatsingspunten 2e wedstrijd:</t>
  </si>
  <si>
    <t>Plaatsingspunten 1e wedstrijd:</t>
  </si>
  <si>
    <t>Totaal alle plaatsingspunten:</t>
  </si>
  <si>
    <t>Omschrijving</t>
  </si>
  <si>
    <t>Lokatie</t>
  </si>
  <si>
    <t>Datum</t>
  </si>
  <si>
    <t>1e wedstrijd</t>
  </si>
  <si>
    <t>2e wedstrijd</t>
  </si>
  <si>
    <t>3e wedstrijd</t>
  </si>
  <si>
    <t>4e wedstrijd</t>
  </si>
  <si>
    <t>Selectie wedstrijd</t>
  </si>
  <si>
    <t>Wedstrijd nummer:</t>
  </si>
  <si>
    <t>klasse</t>
  </si>
  <si>
    <t>Ftn</t>
  </si>
  <si>
    <t>Bar.</t>
  </si>
  <si>
    <t>Stijl tijd</t>
  </si>
  <si>
    <t>Plaatsingspunten niet gefinisht</t>
  </si>
  <si>
    <t>Blanko is volgens plaatsing</t>
  </si>
  <si>
    <t>Volgorde ex-aequo regeling:</t>
  </si>
  <si>
    <t>Afvaardiging Regiokampioenschappen</t>
  </si>
  <si>
    <t>Afv. Regio</t>
  </si>
  <si>
    <t>Aanmelden; Afmelden, Blanko is iedereen</t>
  </si>
  <si>
    <t>kl.</t>
  </si>
  <si>
    <t>Sortering fouten</t>
  </si>
  <si>
    <t>ftn1</t>
  </si>
  <si>
    <t>styl1</t>
  </si>
  <si>
    <t>wvr1</t>
  </si>
  <si>
    <t>ftn2</t>
  </si>
  <si>
    <t>styl2</t>
  </si>
  <si>
    <t>wvr2</t>
  </si>
  <si>
    <t>styl1  1e</t>
  </si>
  <si>
    <t>styl2  1e bar.</t>
  </si>
  <si>
    <t>styl1  2e</t>
  </si>
  <si>
    <t>styl1  3e</t>
  </si>
  <si>
    <t>styl2  3e bar.</t>
  </si>
  <si>
    <t>styl1  4e</t>
  </si>
  <si>
    <t>styl2  4e bar.</t>
  </si>
  <si>
    <t>ftn1  1e</t>
  </si>
  <si>
    <t>ftn2  1e</t>
  </si>
  <si>
    <t>ftn1  2e</t>
  </si>
  <si>
    <t>ftn2  2e</t>
  </si>
  <si>
    <t>ftn1  3e</t>
  </si>
  <si>
    <t>ftn2  3e</t>
  </si>
  <si>
    <t>ftn1  4e</t>
  </si>
  <si>
    <t>ftn2  4e</t>
  </si>
  <si>
    <t xml:space="preserve"> 4e tot ftn</t>
  </si>
  <si>
    <t>3e tot ftn</t>
  </si>
  <si>
    <t>2e tot ftn</t>
  </si>
  <si>
    <t>1e tot ftn</t>
  </si>
  <si>
    <t>tijd1</t>
  </si>
  <si>
    <t>tijd2</t>
  </si>
  <si>
    <t>1: fouten barrage</t>
  </si>
  <si>
    <t>styl2  2e bar.</t>
  </si>
  <si>
    <t>5e wedstrijd</t>
  </si>
  <si>
    <t>6e wedstrijd</t>
  </si>
  <si>
    <t>Plaatsingspunten 6e wedstrijd:</t>
  </si>
  <si>
    <t>Plaatsingspunten 5e wedstrijd:</t>
  </si>
  <si>
    <t>ftn1  5e</t>
  </si>
  <si>
    <t>styl1  5e</t>
  </si>
  <si>
    <t>ftn2  5e</t>
  </si>
  <si>
    <t>styl2  5e bar.</t>
  </si>
  <si>
    <t xml:space="preserve"> 5e tot ftn</t>
  </si>
  <si>
    <t>ftn1  6e</t>
  </si>
  <si>
    <t>styl1  6e</t>
  </si>
  <si>
    <t>ftn2  6e</t>
  </si>
  <si>
    <t>styl2  6e bar.</t>
  </si>
  <si>
    <t xml:space="preserve"> 6e tot ftn</t>
  </si>
  <si>
    <t>5e tot ftn</t>
  </si>
  <si>
    <t xml:space="preserve"> </t>
  </si>
  <si>
    <t>A / B</t>
  </si>
  <si>
    <t>C</t>
  </si>
  <si>
    <t>D / E</t>
  </si>
  <si>
    <t>C / D / E</t>
  </si>
  <si>
    <t>Klasse BB verbergen</t>
  </si>
  <si>
    <t>zie dressuur</t>
  </si>
  <si>
    <t>Zie dressuur</t>
  </si>
  <si>
    <t>Nee</t>
  </si>
  <si>
    <t>Discipline:</t>
  </si>
  <si>
    <t>Ruiter / amazone</t>
  </si>
  <si>
    <t>Maximaal aantal strafpunten</t>
  </si>
  <si>
    <t>0.70</t>
  </si>
  <si>
    <t>0.80</t>
  </si>
  <si>
    <t>0.90</t>
  </si>
  <si>
    <t>1.00</t>
  </si>
  <si>
    <t>Klasse 100-130(CDE) samenvoegen</t>
  </si>
  <si>
    <t>1.00 - 1.30</t>
  </si>
  <si>
    <t xml:space="preserve">Import gegevens </t>
  </si>
  <si>
    <t>0.50</t>
  </si>
  <si>
    <t>0.60</t>
  </si>
  <si>
    <t>1.10</t>
  </si>
  <si>
    <t>1.20</t>
  </si>
  <si>
    <t>1.30</t>
  </si>
  <si>
    <t>Kring West Veluwe</t>
  </si>
  <si>
    <t>LEES EERST ONDERSTAANDE INFO</t>
  </si>
  <si>
    <t>Bij vragen/opmerkingen over deze lijst kunt u mailen naar de wedstrijdsecretaris van de kring: laurenewouters@hotmail.com</t>
  </si>
  <si>
    <t>Afvaardiging:</t>
  </si>
  <si>
    <t>Het aantal afgevaardigden per kring wordt berekend over de deelname aan de 1e en 2e selectiewedstrijd. Zodra deze in alle kringen gereden zijn wordt het aantal afvaardigden per kring bekend gemaakt.</t>
  </si>
  <si>
    <t>Alle prijsuitreikingen zijn te pony/paard.</t>
  </si>
  <si>
    <t>Bij niet aanwezig zijn tijdens de prijsuitreiking vervallen de gewonnen prijzen.</t>
  </si>
  <si>
    <t>Regiokampioenschap:</t>
  </si>
  <si>
    <t>Vrije inschrijving voor: Pony's springen klasse 1.00 cat. C, 1.10, 120 en 1.30 cat. DE</t>
  </si>
  <si>
    <t xml:space="preserve">Inschrijving Regiokampioenschap: </t>
  </si>
  <si>
    <t>Verzoeken voor de planning, zoals meerdere gezinsleden etc., moeten bij de inschrijving als opmerking doorgegeven worden. Deze moeten bekend zijn voordat de startlijst op de website wordt gezet. Zodra de startlijst op de website staat worden geen verzoeken meer gehonoreerd.</t>
  </si>
  <si>
    <t>Afmelden via de mail springen@knhsregiogelderland.nl onder vermelding van het combinatienummer.</t>
  </si>
  <si>
    <r>
      <rPr>
        <b/>
        <u/>
        <sz val="12"/>
        <rFont val="Arial"/>
        <family val="2"/>
      </rPr>
      <t xml:space="preserve">Belangrijk: </t>
    </r>
    <r>
      <rPr>
        <sz val="12"/>
        <rFont val="Arial"/>
        <family val="2"/>
      </rPr>
      <t xml:space="preserve">Voor de Regio- en KNHS- kampioenschappen geldt dat je uit moet komen in de hoogste klasse waarin je het lopende seizoen gestart bent. Let op, dit geldt ook voor HC starts en eventuele foutstarts. Het is de verantwoordelijkheid van de ruiter/ouder om te zorgen dat hij in de goede selectierubriek meegerekend wordt. Dit kan door te mailen naar: laurenewouters@hotmail.com </t>
    </r>
  </si>
  <si>
    <r>
      <rPr>
        <u/>
        <sz val="14"/>
        <color rgb="FFFF0000"/>
        <rFont val="Arial"/>
        <family val="2"/>
      </rPr>
      <t>Alle inschrijvingen lopen via MijnKNHS</t>
    </r>
    <r>
      <rPr>
        <sz val="14"/>
        <color rgb="FFFF0000"/>
        <rFont val="Arial"/>
        <family val="2"/>
      </rPr>
      <t>, zowel de geselecteerden en reserves via de kringen als de vrije inschrijvingen. Je betaalt je startgeld direct bij je inschrijving.</t>
    </r>
  </si>
  <si>
    <t>995661RW</t>
  </si>
  <si>
    <t>Molenaars Cookie</t>
  </si>
  <si>
    <t>1013024DC</t>
  </si>
  <si>
    <t>Faye van de Craats</t>
  </si>
  <si>
    <t>Doux</t>
  </si>
  <si>
    <t>Garderreentjes, PC. De</t>
  </si>
  <si>
    <t>Lisa Weevers</t>
  </si>
  <si>
    <t>993772KO</t>
  </si>
  <si>
    <t>Emilie van Omme</t>
  </si>
  <si>
    <t>Kobus</t>
  </si>
  <si>
    <t>Voorwaarts, PC.</t>
  </si>
  <si>
    <t>Sara van Omme</t>
  </si>
  <si>
    <t>1012961BG</t>
  </si>
  <si>
    <t>Bo van de Glind</t>
  </si>
  <si>
    <t>Blue Forest Papillon</t>
  </si>
  <si>
    <t>1016456RO</t>
  </si>
  <si>
    <t>Ramona</t>
  </si>
  <si>
    <t>978605SS</t>
  </si>
  <si>
    <t>Isabelle Steur</t>
  </si>
  <si>
    <t>stefanies Steady and Straight Forward</t>
  </si>
  <si>
    <t>969929OV</t>
  </si>
  <si>
    <t>Mirthe van de Veen</t>
  </si>
  <si>
    <t>Odin</t>
  </si>
  <si>
    <t>1016555GO</t>
  </si>
  <si>
    <t>Goldy</t>
  </si>
  <si>
    <t>NG</t>
  </si>
  <si>
    <t>Joy</t>
  </si>
  <si>
    <t>Lilliputters (HVP.), PC. De PPC. De</t>
  </si>
  <si>
    <t>1008111SK</t>
  </si>
  <si>
    <t>Louisa Kleijer</t>
  </si>
  <si>
    <t>Simply Special</t>
  </si>
  <si>
    <t>991345AG</t>
  </si>
  <si>
    <t>Fleur Gorter</t>
  </si>
  <si>
    <t>April's Princess</t>
  </si>
  <si>
    <t>Lunaruiters, PC. De</t>
  </si>
  <si>
    <t>Uit2</t>
  </si>
  <si>
    <t>963222JZ</t>
  </si>
  <si>
    <t>Jayden van den Zandschulp</t>
  </si>
  <si>
    <t>Jewel</t>
  </si>
  <si>
    <t>963446JH</t>
  </si>
  <si>
    <t>1009614CH</t>
  </si>
  <si>
    <t>Jasmijn van den Heuvel</t>
  </si>
  <si>
    <t>Casanova</t>
  </si>
  <si>
    <t>1020376JW</t>
  </si>
  <si>
    <t>June Willemsen</t>
  </si>
  <si>
    <t>Jolene</t>
  </si>
  <si>
    <t>1017962SR</t>
  </si>
  <si>
    <t>Floortje van Roomen</t>
  </si>
  <si>
    <t>Nobel Dijon</t>
  </si>
  <si>
    <t>Uit15</t>
  </si>
  <si>
    <t>972717AB</t>
  </si>
  <si>
    <t>Sienna van den Brink</t>
  </si>
  <si>
    <t>Alex</t>
  </si>
  <si>
    <t>1025886MK</t>
  </si>
  <si>
    <t>Fleur van Kleef</t>
  </si>
  <si>
    <t>Madeliefje</t>
  </si>
  <si>
    <t>889111KD</t>
  </si>
  <si>
    <t>Sanne Van Drie</t>
  </si>
  <si>
    <t>Kantje's Jewel</t>
  </si>
  <si>
    <t>Waaghalsjes, PC. De</t>
  </si>
  <si>
    <t>1004513DB</t>
  </si>
  <si>
    <t>Ruben Borgers</t>
  </si>
  <si>
    <t>Diamond</t>
  </si>
  <si>
    <t>993243CF</t>
  </si>
  <si>
    <t>Richelle Fieret</t>
  </si>
  <si>
    <t>Calway Cheslea</t>
  </si>
  <si>
    <t>970817EB</t>
  </si>
  <si>
    <t>Chanel IB</t>
  </si>
  <si>
    <t>Willaerruiters, PC.</t>
  </si>
  <si>
    <t>1023164EZ</t>
  </si>
  <si>
    <t>Imee Zeggelaar</t>
  </si>
  <si>
    <t>Endra van de Kreyenspraak</t>
  </si>
  <si>
    <t>1015800MG</t>
  </si>
  <si>
    <t>Make My Dream's Queen</t>
  </si>
  <si>
    <t>974691BK</t>
  </si>
  <si>
    <t>Tara Kingma</t>
  </si>
  <si>
    <t>Bella</t>
  </si>
  <si>
    <t>1004119BK</t>
  </si>
  <si>
    <t>Elin Knijp</t>
  </si>
  <si>
    <t>Bravour de l'Eguille</t>
  </si>
  <si>
    <t>1018321JH</t>
  </si>
  <si>
    <t>Daphne Van Hasselaar</t>
  </si>
  <si>
    <t>Jazzly F"</t>
  </si>
  <si>
    <t>1012225OK</t>
  </si>
  <si>
    <t>Demi Kraay</t>
  </si>
  <si>
    <t>Ozzy</t>
  </si>
  <si>
    <t>962782WH</t>
  </si>
  <si>
    <t>Wenums Veldzicht Why Not</t>
  </si>
  <si>
    <t>1024290JH</t>
  </si>
  <si>
    <t>Taylor Hazeleger</t>
  </si>
  <si>
    <t>Jippie-Jé</t>
  </si>
  <si>
    <t>978583VD</t>
  </si>
  <si>
    <t>Sharon Dorresteijn</t>
  </si>
  <si>
    <t>Vleugel</t>
  </si>
  <si>
    <t>1023500OD</t>
  </si>
  <si>
    <t>Femke Dam</t>
  </si>
  <si>
    <t>Orchid's Goldy</t>
  </si>
  <si>
    <t>976153RB</t>
  </si>
  <si>
    <t>Yasmijn Bongers</t>
  </si>
  <si>
    <t>ROOSJE</t>
  </si>
  <si>
    <t>Vrijw</t>
  </si>
  <si>
    <t>993797CO</t>
  </si>
  <si>
    <t>Cavallie</t>
  </si>
  <si>
    <t>996272PK</t>
  </si>
  <si>
    <t>Precious Diamond D</t>
  </si>
  <si>
    <t>972105SF</t>
  </si>
  <si>
    <t>Christian Fieret</t>
  </si>
  <si>
    <t>Starlight</t>
  </si>
  <si>
    <t>1026786ND</t>
  </si>
  <si>
    <t>No No Nanette</t>
  </si>
  <si>
    <t>995801BK</t>
  </si>
  <si>
    <t>Bonne Femme</t>
  </si>
  <si>
    <t>976585ZH</t>
  </si>
  <si>
    <t>Zorro</t>
  </si>
  <si>
    <t>929944LK</t>
  </si>
  <si>
    <t>Lieke</t>
  </si>
  <si>
    <t>972990LK</t>
  </si>
  <si>
    <t>Lente</t>
  </si>
  <si>
    <t>1019496DB</t>
  </si>
  <si>
    <t>Daisy</t>
  </si>
  <si>
    <t>961548PV</t>
  </si>
  <si>
    <t>Iceman Prodise's Marlijn</t>
  </si>
  <si>
    <t>992570JB</t>
  </si>
  <si>
    <t>Jumper K</t>
  </si>
  <si>
    <t>957365FA</t>
  </si>
  <si>
    <t>Carlijn Arnoldus</t>
  </si>
  <si>
    <t>FK Klaasje</t>
  </si>
  <si>
    <t>951969GG</t>
  </si>
  <si>
    <t>Daniek van der Grift</t>
  </si>
  <si>
    <t>Gideon's Carmen</t>
  </si>
  <si>
    <t>952506FA</t>
  </si>
  <si>
    <t>Freedom's Mr. Bates</t>
  </si>
  <si>
    <t>1015084ND</t>
  </si>
  <si>
    <t>No No Noblesse</t>
  </si>
  <si>
    <t>992907GK</t>
  </si>
  <si>
    <t>Meike van de Kamp</t>
  </si>
  <si>
    <t>Gigi</t>
  </si>
  <si>
    <t>983564LH</t>
  </si>
  <si>
    <t>Louise Haanschoten</t>
  </si>
  <si>
    <t>Larienhof's Danser</t>
  </si>
  <si>
    <t>971467BB</t>
  </si>
  <si>
    <t>Fleur Beumer</t>
  </si>
  <si>
    <t>Bleeker Gemelli</t>
  </si>
  <si>
    <t>1001980NK</t>
  </si>
  <si>
    <t>Evi Klop</t>
  </si>
  <si>
    <t>Nora 423</t>
  </si>
  <si>
    <t>1022750IH</t>
  </si>
  <si>
    <t>It's Fun</t>
  </si>
  <si>
    <t>932280KG</t>
  </si>
  <si>
    <t>Fleur Groot Jebbink</t>
  </si>
  <si>
    <t>Kwint van Orchid's</t>
  </si>
  <si>
    <t>999470MH</t>
  </si>
  <si>
    <t>Mystic</t>
  </si>
  <si>
    <t>1022524ZD</t>
  </si>
  <si>
    <t>Zonik</t>
  </si>
  <si>
    <t>949789JB</t>
  </si>
  <si>
    <t>Tess Bos</t>
  </si>
  <si>
    <t>Jody</t>
  </si>
  <si>
    <t>923939HB</t>
  </si>
  <si>
    <t>Charlène Baan</t>
  </si>
  <si>
    <t>Holiday HBL</t>
  </si>
  <si>
    <t>876562CS</t>
  </si>
  <si>
    <t>Welmoed Smals</t>
  </si>
  <si>
    <t>Caine Van De Beekerheide</t>
  </si>
  <si>
    <t>Gouden Hert (HVP.), RV.</t>
  </si>
  <si>
    <t>998940SD</t>
  </si>
  <si>
    <t>Sir Duke</t>
  </si>
  <si>
    <t>1022422EG</t>
  </si>
  <si>
    <t>Emilinda</t>
  </si>
  <si>
    <t>972846PG</t>
  </si>
  <si>
    <t>Alyssa de Greef</t>
  </si>
  <si>
    <t>Prodise's Lady</t>
  </si>
  <si>
    <t>1013403LB</t>
  </si>
  <si>
    <t>La Vie</t>
  </si>
  <si>
    <t>963972IV</t>
  </si>
  <si>
    <t>Iceman Prodise's Fender</t>
  </si>
  <si>
    <t>955794ID</t>
  </si>
  <si>
    <t>Isabella Del Mistro</t>
  </si>
  <si>
    <t>iluna de Zamalzaina</t>
  </si>
  <si>
    <t>Uit11</t>
  </si>
  <si>
    <t>978509IB</t>
  </si>
  <si>
    <t>I. Easter Ivy HBL</t>
  </si>
  <si>
    <t>990372OB</t>
  </si>
  <si>
    <t>Opala HBL</t>
  </si>
  <si>
    <t>990555SW</t>
  </si>
  <si>
    <t>Shakira WW</t>
  </si>
  <si>
    <t>0.50 -B</t>
  </si>
  <si>
    <t>0.60 -B</t>
  </si>
  <si>
    <t>0.60 -C</t>
  </si>
  <si>
    <t>0.70 -C</t>
  </si>
  <si>
    <t>0.70 -D</t>
  </si>
  <si>
    <t>Lieke den Hartog</t>
  </si>
  <si>
    <t>0.80 -D</t>
  </si>
  <si>
    <t>Imme van den Brink</t>
  </si>
  <si>
    <t>0.80 -E</t>
  </si>
  <si>
    <t>Liv Hooijer</t>
  </si>
  <si>
    <t>0.70 -B</t>
  </si>
  <si>
    <t>0.80 -C</t>
  </si>
  <si>
    <t>0.90 -C</t>
  </si>
  <si>
    <t>0.90 -D</t>
  </si>
  <si>
    <t>Valérie Veenhuizen</t>
  </si>
  <si>
    <t>1.00 -C</t>
  </si>
  <si>
    <t>1.00 -D</t>
  </si>
  <si>
    <t>Yara Dekker</t>
  </si>
  <si>
    <t>1.00 -E</t>
  </si>
  <si>
    <t>1.10 -D</t>
  </si>
  <si>
    <t>1.10 -E</t>
  </si>
  <si>
    <t>Jeslin Westerhuis</t>
  </si>
  <si>
    <t>PC de Lilliputters</t>
  </si>
  <si>
    <t>19-04-2025</t>
  </si>
  <si>
    <t>RSC Kraaij</t>
  </si>
  <si>
    <t>10-05-2025</t>
  </si>
  <si>
    <t>PC de Waaghalsjes</t>
  </si>
  <si>
    <t>31-05-2025</t>
  </si>
  <si>
    <t>Springen pony's: 11 en 12 juli 2025</t>
  </si>
  <si>
    <t>Neede</t>
  </si>
  <si>
    <t>12 juli: overige klassen</t>
  </si>
  <si>
    <t>De Pasruiters</t>
  </si>
  <si>
    <t>1027027MB</t>
  </si>
  <si>
    <t>Robian van den Brandhof</t>
  </si>
  <si>
    <t>Mr. Bean</t>
  </si>
  <si>
    <t>991641AG</t>
  </si>
  <si>
    <t>Suze van Ginkel</t>
  </si>
  <si>
    <t>Happy</t>
  </si>
  <si>
    <t>985126HL</t>
  </si>
  <si>
    <t>Fay Lindeman</t>
  </si>
  <si>
    <t>Hope Quail</t>
  </si>
  <si>
    <t>1031879CK</t>
  </si>
  <si>
    <t>Cash</t>
  </si>
  <si>
    <t>1015150MH</t>
  </si>
  <si>
    <t>Rita Hardeman</t>
  </si>
  <si>
    <t>MARY JANE</t>
  </si>
  <si>
    <t>951868DB</t>
  </si>
  <si>
    <t>Benthe Van den Brink</t>
  </si>
  <si>
    <t>De Wheem's Amadeus</t>
  </si>
  <si>
    <t>1029259YW</t>
  </si>
  <si>
    <t>Isa Wijma</t>
  </si>
  <si>
    <t>Yumi</t>
  </si>
  <si>
    <t>950573JK</t>
  </si>
  <si>
    <t>852726KV</t>
  </si>
  <si>
    <t>Iceman Kolveren - Hof's Diara</t>
  </si>
  <si>
    <t>1012061DV</t>
  </si>
  <si>
    <t>Britt van de Vendel</t>
  </si>
  <si>
    <t>De Vennehof's Kane</t>
  </si>
  <si>
    <t>1020877QV</t>
  </si>
  <si>
    <t>Quick Lady</t>
  </si>
  <si>
    <t>1005083MB</t>
  </si>
  <si>
    <t>Mister Coen</t>
  </si>
  <si>
    <t>960767CN</t>
  </si>
  <si>
    <t>Zoë Neuman</t>
  </si>
  <si>
    <t>Ariena Hoeve Bas</t>
  </si>
  <si>
    <t>964790TK</t>
  </si>
  <si>
    <t>Tony Chocolonely</t>
  </si>
  <si>
    <t>1016113LH</t>
  </si>
  <si>
    <t>Levitus H</t>
  </si>
  <si>
    <t>1000439OD</t>
  </si>
  <si>
    <t>Marisa Del Mistro</t>
  </si>
  <si>
    <t>Oh La La Style Vk</t>
  </si>
  <si>
    <t>984181TE</t>
  </si>
  <si>
    <t>Tiamo</t>
  </si>
  <si>
    <t>912868OW</t>
  </si>
  <si>
    <t>Okidoki</t>
  </si>
  <si>
    <t>1007106NW</t>
  </si>
  <si>
    <t>Loïs Wilschut</t>
  </si>
  <si>
    <t>Navajo van Orchid's</t>
  </si>
  <si>
    <t>1006490KW</t>
  </si>
  <si>
    <t>Iris Worst</t>
  </si>
  <si>
    <t>Knoxville van Equi Center</t>
  </si>
  <si>
    <t>947237MW</t>
  </si>
  <si>
    <t>Minerva For Play</t>
  </si>
  <si>
    <t>961728GD</t>
  </si>
  <si>
    <t>Fleur Dijkstra</t>
  </si>
  <si>
    <t>Gossie Gossie</t>
  </si>
  <si>
    <t>920218KW</t>
  </si>
  <si>
    <t>Kyrian van Orchids</t>
  </si>
  <si>
    <t>0.70 -E</t>
  </si>
  <si>
    <t>Rosalie Kleijer</t>
  </si>
  <si>
    <t>Annelore Veenhuizen</t>
  </si>
  <si>
    <t>Bryony Bouw</t>
  </si>
  <si>
    <t>Isa Kramer</t>
  </si>
  <si>
    <t>Caitlin Huijgen</t>
  </si>
  <si>
    <t>0.90 -E</t>
  </si>
  <si>
    <t>Karlijn Evers</t>
  </si>
  <si>
    <t>1.20 -D</t>
  </si>
  <si>
    <t>nee</t>
  </si>
  <si>
    <t>start 0.60</t>
  </si>
  <si>
    <t>start 1.00</t>
  </si>
  <si>
    <t>start 0.70</t>
  </si>
  <si>
    <t>Kringkampioen</t>
  </si>
  <si>
    <t>PC de Gardereentjes</t>
  </si>
  <si>
    <t>PC de Zeewolder Ruiters</t>
  </si>
  <si>
    <t>PC Willaerruiters</t>
  </si>
  <si>
    <t>PC Voorwaarts</t>
  </si>
  <si>
    <t>PC de Toekomst</t>
  </si>
  <si>
    <t>PC de Garderreentjes</t>
  </si>
  <si>
    <t>PC de Lunaruiters</t>
  </si>
  <si>
    <t>RSV Barneveld e.o.</t>
  </si>
  <si>
    <t>RSC Kraaij afd. Pony</t>
  </si>
  <si>
    <t>PC De Toekomst</t>
  </si>
  <si>
    <t>PC De Waaghalsjes</t>
  </si>
  <si>
    <t>3e sel. wvr:7,0</t>
  </si>
  <si>
    <t>3e sel. wvr:7,5</t>
  </si>
  <si>
    <t>3e sel. wvr: 7,5</t>
  </si>
  <si>
    <t>3e sel. wvr: 7</t>
  </si>
  <si>
    <t>HC de Waterberg</t>
  </si>
  <si>
    <t>PC RZN</t>
  </si>
  <si>
    <t>PC de Veluweruiters</t>
  </si>
  <si>
    <t>Uit12</t>
  </si>
  <si>
    <t>Klasse: 0.50 Cat.: A / B</t>
  </si>
  <si>
    <t>Klasse: 0.60 Cat.: A / B</t>
  </si>
  <si>
    <t>Klasse: 0.60 Cat.: C</t>
  </si>
  <si>
    <t>Klasse: 0.70 Cat.: A / B</t>
  </si>
  <si>
    <t>Klasse: 0.70 Cat.: C</t>
  </si>
  <si>
    <t>Klasse: 0.70 Cat.: D / E</t>
  </si>
  <si>
    <t>Klasse: 0.80 Cat.: C</t>
  </si>
  <si>
    <t>Klasse: 0.80 Cat.: D / E</t>
  </si>
  <si>
    <t>Klasse: 0.90 Cat.: C</t>
  </si>
  <si>
    <t>Klasse: 0.90 Cat.: D / E</t>
  </si>
  <si>
    <t>Klasse: 1.00 Cat.: C</t>
  </si>
  <si>
    <t>Klasse: 1.00 Cat.: D / E</t>
  </si>
  <si>
    <t>Klasse: 1.10 Cat.: D / E</t>
  </si>
  <si>
    <t>Klasse: 1.20 Cat.: D / E</t>
  </si>
  <si>
    <t>.</t>
  </si>
  <si>
    <t>Klasse: 1.30 Cat.: D / E</t>
  </si>
  <si>
    <t>11 juli: 1.20DE 1.10DE 1.00C 0.80C 0.90C</t>
  </si>
  <si>
    <t>Afvaardiging: 2</t>
  </si>
  <si>
    <t>B</t>
  </si>
  <si>
    <t>1e Res.</t>
  </si>
  <si>
    <t>Afvaardiging: 1</t>
  </si>
  <si>
    <t>2e Res.</t>
  </si>
  <si>
    <t>Afvaardiging: 3</t>
  </si>
  <si>
    <t>D</t>
  </si>
  <si>
    <t>Afvaardiging: 10</t>
  </si>
  <si>
    <t>E</t>
  </si>
  <si>
    <t>Afvaardiging: 4</t>
  </si>
  <si>
    <t>Afvaardiging: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</si>
</sst>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10"/>
      <color rgb="FF363636"/>
      <name val="Arial"/>
      <family val="2"/>
    </font>
    <font>
      <sz val="10"/>
      <color theme="1"/>
      <name val="Arial"/>
      <family val="2"/>
    </font>
    <font>
      <b/>
      <u/>
      <sz val="14"/>
      <name val="Arial"/>
      <family val="2"/>
    </font>
    <font>
      <sz val="12"/>
      <name val="Arial"/>
      <family val="2"/>
    </font>
    <font>
      <b/>
      <sz val="12"/>
      <name val="Arial"/>
      <family val="2"/>
    </font>
    <font>
      <sz val="12"/>
      <color theme="1"/>
      <name val="Arial"/>
      <family val="2"/>
    </font>
    <font>
      <b/>
      <sz val="16"/>
      <color theme="1"/>
      <name val="Arial"/>
      <family val="2"/>
    </font>
    <font>
      <sz val="12"/>
      <color rgb="FFFF0000"/>
      <name val="Arial"/>
      <family val="2"/>
    </font>
    <font>
      <sz val="10"/>
      <color rgb="FF4C555D"/>
      <name val="Arial"/>
      <family val="2"/>
    </font>
    <font>
      <b/>
      <u/>
      <sz val="22"/>
      <name val="Arial"/>
      <family val="2"/>
    </font>
    <font>
      <sz val="14"/>
      <color rgb="FFFF0000"/>
      <name val="Arial"/>
      <family val="2"/>
    </font>
    <font>
      <u/>
      <sz val="14"/>
      <color rgb="FFFF0000"/>
      <name val="Arial"/>
      <family val="2"/>
    </font>
    <font>
      <b/>
      <u/>
      <sz val="12"/>
      <name val="Arial"/>
      <family val="2"/>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198">
    <xf numFmtId="0" fontId="0" fillId="0" borderId="0" xfId="0"/>
    <xf numFmtId="0" fontId="0" fillId="0" borderId="0" xfId="0" applyProtection="1">
      <protection locked="0"/>
    </xf>
    <xf numFmtId="0" fontId="0" fillId="2" borderId="1" xfId="0" applyFill="1" applyBorder="1"/>
    <xf numFmtId="0" fontId="0" fillId="2" borderId="2" xfId="0" applyFill="1" applyBorder="1"/>
    <xf numFmtId="0" fontId="2" fillId="0" borderId="0" xfId="0" applyFont="1" applyProtection="1">
      <protection locked="0"/>
    </xf>
    <xf numFmtId="0" fontId="0" fillId="2" borderId="3" xfId="0" applyFill="1" applyBorder="1"/>
    <xf numFmtId="0" fontId="0" fillId="2" borderId="1" xfId="0" applyFill="1" applyBorder="1" applyAlignment="1">
      <alignment vertical="center"/>
    </xf>
    <xf numFmtId="0" fontId="0" fillId="2" borderId="1" xfId="0" applyFill="1" applyBorder="1" applyAlignment="1">
      <alignment wrapText="1"/>
    </xf>
    <xf numFmtId="0" fontId="0" fillId="0" borderId="1" xfId="0" applyBorder="1" applyAlignment="1" applyProtection="1">
      <alignment horizontal="left"/>
      <protection locked="0"/>
    </xf>
    <xf numFmtId="0" fontId="0" fillId="0" borderId="0" xfId="0"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0" fillId="0" borderId="0" xfId="0" applyAlignment="1">
      <alignment horizontal="right" vertical="top"/>
    </xf>
    <xf numFmtId="0" fontId="0" fillId="2" borderId="1" xfId="0" applyFill="1" applyBorder="1" applyAlignment="1">
      <alignment horizontal="right" vertical="top" wrapText="1"/>
    </xf>
    <xf numFmtId="0" fontId="0" fillId="0" borderId="0" xfId="0" applyAlignment="1" applyProtection="1">
      <alignment horizontal="right" vertical="top"/>
      <protection locked="0"/>
    </xf>
    <xf numFmtId="0" fontId="0" fillId="2" borderId="1" xfId="0" applyFill="1" applyBorder="1" applyAlignment="1">
      <alignment horizontal="center"/>
    </xf>
    <xf numFmtId="0" fontId="0" fillId="0" borderId="4" xfId="0" applyBorder="1" applyAlignment="1">
      <alignment horizontal="left" vertic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2" fontId="0" fillId="2" borderId="1" xfId="0" applyNumberFormat="1" applyFill="1" applyBorder="1" applyAlignment="1">
      <alignment wrapText="1"/>
    </xf>
    <xf numFmtId="0" fontId="0" fillId="2" borderId="5" xfId="0" applyFill="1" applyBorder="1"/>
    <xf numFmtId="0" fontId="0" fillId="2" borderId="5" xfId="0" applyFill="1" applyBorder="1" applyAlignment="1">
      <alignment horizontal="center"/>
    </xf>
    <xf numFmtId="1" fontId="0" fillId="0" borderId="0" xfId="0" applyNumberFormat="1"/>
    <xf numFmtId="0" fontId="0" fillId="2" borderId="0" xfId="0" applyFill="1"/>
    <xf numFmtId="0" fontId="2" fillId="2" borderId="1" xfId="0" applyFont="1" applyFill="1" applyBorder="1"/>
    <xf numFmtId="0" fontId="2" fillId="2" borderId="2" xfId="0" applyFont="1" applyFill="1" applyBorder="1"/>
    <xf numFmtId="0" fontId="1" fillId="0" borderId="2" xfId="0" applyFont="1" applyBorder="1"/>
    <xf numFmtId="0" fontId="0" fillId="0" borderId="1" xfId="0" applyBorder="1"/>
    <xf numFmtId="0" fontId="0" fillId="0" borderId="1" xfId="0" applyBorder="1" applyProtection="1">
      <protection locked="0"/>
    </xf>
    <xf numFmtId="49" fontId="0" fillId="0" borderId="1" xfId="0" applyNumberFormat="1" applyBorder="1" applyAlignment="1" applyProtection="1">
      <alignment horizontal="left"/>
      <protection locked="0"/>
    </xf>
    <xf numFmtId="0" fontId="0" fillId="2" borderId="6" xfId="0" applyFill="1"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8" xfId="0" applyFill="1" applyBorder="1" applyAlignment="1" applyProtection="1">
      <alignment horizontal="center"/>
      <protection locked="0"/>
    </xf>
    <xf numFmtId="0" fontId="0" fillId="2" borderId="7" xfId="0" applyFill="1" applyBorder="1"/>
    <xf numFmtId="0" fontId="0" fillId="2" borderId="3" xfId="0" applyFill="1" applyBorder="1" applyAlignment="1">
      <alignment horizontal="center"/>
    </xf>
    <xf numFmtId="0" fontId="0" fillId="2" borderId="9"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Protection="1">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0" fillId="0" borderId="11" xfId="0" applyBorder="1" applyAlignment="1" applyProtection="1">
      <alignment horizontal="center"/>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3" xfId="0"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 xfId="0" applyFill="1" applyBorder="1" applyProtection="1">
      <protection locked="0"/>
    </xf>
    <xf numFmtId="2" fontId="0" fillId="0" borderId="0" xfId="0" applyNumberFormat="1" applyProtection="1">
      <protection locked="0"/>
    </xf>
    <xf numFmtId="2" fontId="0" fillId="2" borderId="4" xfId="0" applyNumberFormat="1" applyFill="1" applyBorder="1" applyAlignment="1" applyProtection="1">
      <alignment horizontal="left"/>
      <protection locked="0"/>
    </xf>
    <xf numFmtId="2" fontId="0" fillId="2" borderId="14" xfId="0" applyNumberFormat="1" applyFill="1" applyBorder="1" applyAlignment="1" applyProtection="1">
      <alignment horizontal="left"/>
      <protection locked="0"/>
    </xf>
    <xf numFmtId="0" fontId="1" fillId="0" borderId="1" xfId="0" applyFont="1" applyBorder="1"/>
    <xf numFmtId="0" fontId="0" fillId="3" borderId="1" xfId="0" applyFill="1" applyBorder="1" applyProtection="1">
      <protection locked="0"/>
    </xf>
    <xf numFmtId="0" fontId="0" fillId="4" borderId="1" xfId="0" applyFill="1" applyBorder="1" applyProtection="1">
      <protection locked="0"/>
    </xf>
    <xf numFmtId="0" fontId="0" fillId="2" borderId="9" xfId="0" applyFill="1" applyBorder="1"/>
    <xf numFmtId="164" fontId="0" fillId="3" borderId="8" xfId="0" applyNumberFormat="1" applyFill="1" applyBorder="1" applyAlignment="1">
      <alignment horizontal="center"/>
    </xf>
    <xf numFmtId="164" fontId="0" fillId="2" borderId="8" xfId="0" applyNumberFormat="1" applyFill="1" applyBorder="1"/>
    <xf numFmtId="164" fontId="0" fillId="3" borderId="8" xfId="0" applyNumberFormat="1" applyFill="1" applyBorder="1" applyProtection="1">
      <protection locked="0"/>
    </xf>
    <xf numFmtId="164" fontId="0" fillId="3" borderId="1" xfId="0" applyNumberFormat="1" applyFill="1" applyBorder="1" applyProtection="1">
      <protection locked="0"/>
    </xf>
    <xf numFmtId="164" fontId="0" fillId="2" borderId="1" xfId="0" applyNumberFormat="1" applyFill="1" applyBorder="1"/>
    <xf numFmtId="164" fontId="0" fillId="4" borderId="1" xfId="0" applyNumberFormat="1" applyFill="1" applyBorder="1" applyProtection="1">
      <protection locked="0"/>
    </xf>
    <xf numFmtId="0" fontId="1" fillId="2" borderId="1" xfId="0" applyFont="1" applyFill="1" applyBorder="1"/>
    <xf numFmtId="0" fontId="0" fillId="2" borderId="10" xfId="0" applyFill="1" applyBorder="1" applyAlignment="1">
      <alignment wrapText="1"/>
    </xf>
    <xf numFmtId="0" fontId="1" fillId="2" borderId="10" xfId="0" applyFont="1" applyFill="1" applyBorder="1" applyAlignment="1">
      <alignment wrapText="1"/>
    </xf>
    <xf numFmtId="0" fontId="1" fillId="0" borderId="1" xfId="0"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164" fontId="1" fillId="2" borderId="1" xfId="0" applyNumberFormat="1" applyFont="1" applyFill="1" applyBorder="1"/>
    <xf numFmtId="2" fontId="0" fillId="3" borderId="8" xfId="0" applyNumberFormat="1" applyFill="1" applyBorder="1" applyAlignment="1">
      <alignment horizontal="center"/>
    </xf>
    <xf numFmtId="2" fontId="0" fillId="3" borderId="8" xfId="0" applyNumberFormat="1" applyFill="1" applyBorder="1" applyProtection="1">
      <protection locked="0"/>
    </xf>
    <xf numFmtId="2" fontId="0" fillId="3" borderId="1" xfId="0" applyNumberFormat="1" applyFill="1" applyBorder="1" applyProtection="1">
      <protection locked="0"/>
    </xf>
    <xf numFmtId="2" fontId="0" fillId="4" borderId="1" xfId="0" applyNumberFormat="1" applyFill="1" applyBorder="1" applyProtection="1">
      <protection locked="0"/>
    </xf>
    <xf numFmtId="2" fontId="1" fillId="2" borderId="1" xfId="0" applyNumberFormat="1" applyFont="1" applyFill="1" applyBorder="1"/>
    <xf numFmtId="0" fontId="0" fillId="3" borderId="1" xfId="0" applyFill="1" applyBorder="1" applyAlignment="1">
      <alignment horizontal="center"/>
    </xf>
    <xf numFmtId="0" fontId="0" fillId="3" borderId="8" xfId="0" applyFill="1" applyBorder="1" applyAlignment="1">
      <alignment horizontal="center"/>
    </xf>
    <xf numFmtId="0" fontId="0" fillId="2" borderId="8" xfId="0" applyFill="1" applyBorder="1"/>
    <xf numFmtId="0" fontId="0" fillId="3" borderId="8" xfId="0" applyFill="1" applyBorder="1" applyProtection="1">
      <protection locked="0"/>
    </xf>
    <xf numFmtId="0" fontId="0" fillId="4" borderId="1" xfId="0" applyFill="1" applyBorder="1" applyAlignment="1">
      <alignment horizontal="center"/>
    </xf>
    <xf numFmtId="0" fontId="1" fillId="2" borderId="1" xfId="0" applyFont="1" applyFill="1" applyBorder="1" applyAlignment="1">
      <alignment wrapText="1"/>
    </xf>
    <xf numFmtId="2" fontId="1" fillId="2" borderId="8" xfId="0" applyNumberFormat="1" applyFont="1" applyFill="1" applyBorder="1"/>
    <xf numFmtId="0" fontId="0" fillId="0" borderId="14" xfId="0" applyBorder="1" applyAlignment="1" applyProtection="1">
      <alignment horizontal="center"/>
      <protection locked="0"/>
    </xf>
    <xf numFmtId="0" fontId="0" fillId="0" borderId="4" xfId="0" applyBorder="1" applyAlignment="1" applyProtection="1">
      <alignment horizontal="center"/>
      <protection locked="0"/>
    </xf>
    <xf numFmtId="0" fontId="0" fillId="0" borderId="4" xfId="0" applyBorder="1"/>
    <xf numFmtId="0" fontId="2" fillId="0" borderId="4" xfId="0" applyFont="1" applyBorder="1" applyAlignment="1">
      <alignment horizontal="left" vertical="center"/>
    </xf>
    <xf numFmtId="0" fontId="7" fillId="0" borderId="0" xfId="0" applyFont="1"/>
    <xf numFmtId="49" fontId="0" fillId="0" borderId="0" xfId="0" applyNumberFormat="1" applyProtection="1">
      <protection locked="0"/>
    </xf>
    <xf numFmtId="49" fontId="0" fillId="2" borderId="1" xfId="0" applyNumberFormat="1" applyFill="1" applyBorder="1"/>
    <xf numFmtId="49" fontId="2" fillId="0" borderId="0" xfId="0" applyNumberFormat="1" applyFont="1" applyProtection="1">
      <protection locked="0"/>
    </xf>
    <xf numFmtId="0" fontId="1" fillId="0" borderId="1" xfId="0" applyFont="1" applyBorder="1" applyProtection="1">
      <protection locked="0"/>
    </xf>
    <xf numFmtId="0" fontId="1" fillId="0" borderId="0" xfId="1"/>
    <xf numFmtId="0" fontId="4" fillId="0" borderId="0" xfId="1" applyFont="1" applyAlignment="1">
      <alignment horizontal="center" vertical="top" wrapText="1"/>
    </xf>
    <xf numFmtId="0" fontId="5" fillId="0" borderId="0" xfId="1" applyFont="1" applyAlignment="1">
      <alignment vertical="top"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1" fillId="0" borderId="0" xfId="1" applyAlignment="1">
      <alignment horizontal="left"/>
    </xf>
    <xf numFmtId="0" fontId="12" fillId="0" borderId="0" xfId="1" applyFont="1"/>
    <xf numFmtId="0" fontId="8" fillId="0" borderId="0" xfId="1" applyFont="1"/>
    <xf numFmtId="0" fontId="15" fillId="0" borderId="0" xfId="0" applyFont="1"/>
    <xf numFmtId="0" fontId="16" fillId="0" borderId="0" xfId="1" applyFont="1" applyAlignment="1">
      <alignment horizontal="left" vertical="center" wrapText="1"/>
    </xf>
    <xf numFmtId="0" fontId="10" fillId="6" borderId="0" xfId="0" applyFont="1" applyFill="1" applyAlignment="1">
      <alignment vertical="center" wrapText="1"/>
    </xf>
    <xf numFmtId="0" fontId="10" fillId="6" borderId="0" xfId="0" applyFont="1" applyFill="1"/>
    <xf numFmtId="164" fontId="1" fillId="2" borderId="8" xfId="0" applyNumberFormat="1" applyFont="1" applyFill="1" applyBorder="1"/>
    <xf numFmtId="0" fontId="1" fillId="0" borderId="0" xfId="0" applyFont="1" applyProtection="1">
      <protection locked="0"/>
    </xf>
    <xf numFmtId="0" fontId="1" fillId="3" borderId="1" xfId="0" applyFont="1" applyFill="1" applyBorder="1" applyProtection="1">
      <protection locked="0"/>
    </xf>
    <xf numFmtId="0" fontId="14" fillId="0" borderId="0" xfId="1" applyFont="1" applyAlignment="1">
      <alignment horizontal="left" vertical="center" wrapText="1"/>
    </xf>
    <xf numFmtId="0" fontId="11" fillId="6" borderId="0" xfId="0" applyFont="1" applyFill="1" applyAlignment="1">
      <alignment vertical="center" wrapText="1"/>
    </xf>
    <xf numFmtId="0" fontId="17" fillId="5" borderId="0" xfId="0" applyFont="1" applyFill="1" applyAlignment="1">
      <alignment horizontal="left" wrapText="1"/>
    </xf>
    <xf numFmtId="0" fontId="10" fillId="0" borderId="0" xfId="1" applyFont="1" applyAlignment="1">
      <alignment horizontal="left" wrapText="1"/>
    </xf>
    <xf numFmtId="0" fontId="10" fillId="0" borderId="0" xfId="0" applyFont="1" applyAlignment="1">
      <alignment horizontal="left" wrapText="1"/>
    </xf>
    <xf numFmtId="0" fontId="4" fillId="0" borderId="0" xfId="1" applyFont="1" applyAlignment="1">
      <alignment horizontal="center" vertical="top" wrapText="1"/>
    </xf>
    <xf numFmtId="0" fontId="13" fillId="0" borderId="0" xfId="1" applyFont="1" applyAlignment="1">
      <alignment horizontal="left" vertical="top" wrapText="1"/>
    </xf>
    <xf numFmtId="0" fontId="10" fillId="0" borderId="0" xfId="1" applyFont="1" applyAlignment="1">
      <alignment horizontal="left" vertical="center" wrapText="1"/>
    </xf>
    <xf numFmtId="0" fontId="0" fillId="0" borderId="1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13"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2" borderId="7" xfId="0" applyFill="1" applyBorder="1" applyAlignment="1">
      <alignment horizontal="left"/>
    </xf>
    <xf numFmtId="0" fontId="0" fillId="2" borderId="8" xfId="0" applyFill="1" applyBorder="1" applyAlignment="1">
      <alignment horizontal="left"/>
    </xf>
    <xf numFmtId="0" fontId="0" fillId="2" borderId="6" xfId="0" applyFill="1" applyBorder="1" applyAlignment="1">
      <alignment horizontal="left"/>
    </xf>
    <xf numFmtId="0" fontId="1" fillId="0" borderId="7" xfId="0" applyFont="1" applyBorder="1" applyAlignment="1">
      <alignment horizontal="left"/>
    </xf>
    <xf numFmtId="49" fontId="1" fillId="3" borderId="7" xfId="0" applyNumberFormat="1" applyFont="1" applyFill="1" applyBorder="1" applyAlignment="1" applyProtection="1">
      <alignment horizontal="left"/>
      <protection locked="0"/>
    </xf>
    <xf numFmtId="49" fontId="1" fillId="3" borderId="6" xfId="0" applyNumberFormat="1" applyFont="1" applyFill="1" applyBorder="1" applyAlignment="1" applyProtection="1">
      <alignment horizontal="left"/>
      <protection locked="0"/>
    </xf>
    <xf numFmtId="49" fontId="1" fillId="3" borderId="8" xfId="0" applyNumberFormat="1" applyFont="1" applyFill="1" applyBorder="1" applyAlignment="1" applyProtection="1">
      <alignment horizontal="left"/>
      <protection locked="0"/>
    </xf>
    <xf numFmtId="0" fontId="3" fillId="0" borderId="14" xfId="0" applyFont="1" applyBorder="1" applyAlignment="1">
      <alignment horizontal="right" vertical="center"/>
    </xf>
    <xf numFmtId="0" fontId="0" fillId="0" borderId="14" xfId="0" applyBorder="1"/>
    <xf numFmtId="0" fontId="0" fillId="0" borderId="3" xfId="0" applyBorder="1"/>
    <xf numFmtId="0" fontId="0" fillId="0" borderId="4" xfId="0" applyBorder="1"/>
    <xf numFmtId="0" fontId="0" fillId="0" borderId="9" xfId="0" applyBorder="1"/>
    <xf numFmtId="0" fontId="0" fillId="3" borderId="7"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8" xfId="0" applyFill="1" applyBorder="1" applyAlignment="1" applyProtection="1">
      <alignment horizontal="left"/>
      <protection locked="0"/>
    </xf>
    <xf numFmtId="49" fontId="1" fillId="4" borderId="7" xfId="0" applyNumberFormat="1" applyFont="1" applyFill="1" applyBorder="1" applyAlignment="1" applyProtection="1">
      <alignment horizontal="left"/>
      <protection locked="0"/>
    </xf>
    <xf numFmtId="49" fontId="1" fillId="4" borderId="6" xfId="0" applyNumberFormat="1" applyFont="1" applyFill="1" applyBorder="1" applyAlignment="1" applyProtection="1">
      <alignment horizontal="left"/>
      <protection locked="0"/>
    </xf>
    <xf numFmtId="49" fontId="1" fillId="4" borderId="8" xfId="0" applyNumberFormat="1" applyFont="1" applyFill="1" applyBorder="1" applyAlignment="1" applyProtection="1">
      <alignment horizontal="left"/>
      <protection locked="0"/>
    </xf>
    <xf numFmtId="0" fontId="0" fillId="2" borderId="7"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49" fontId="1" fillId="4" borderId="7" xfId="0" applyNumberFormat="1" applyFont="1" applyFill="1" applyBorder="1" applyAlignment="1">
      <alignment horizontal="left"/>
    </xf>
    <xf numFmtId="49" fontId="1" fillId="4" borderId="6" xfId="0" applyNumberFormat="1" applyFont="1" applyFill="1" applyBorder="1" applyAlignment="1">
      <alignment horizontal="left"/>
    </xf>
    <xf numFmtId="49" fontId="1" fillId="4" borderId="8" xfId="0" applyNumberFormat="1" applyFont="1" applyFill="1" applyBorder="1" applyAlignment="1">
      <alignment horizontal="left"/>
    </xf>
    <xf numFmtId="0" fontId="1" fillId="4" borderId="6" xfId="0" applyFont="1" applyFill="1" applyBorder="1" applyAlignment="1">
      <alignment horizontal="left"/>
    </xf>
    <xf numFmtId="0" fontId="1" fillId="4" borderId="8" xfId="0" applyFont="1" applyFill="1" applyBorder="1" applyAlignment="1">
      <alignment horizontal="left"/>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9" xfId="0" applyBorder="1" applyAlignment="1" applyProtection="1">
      <alignment horizontal="center"/>
      <protection locked="0"/>
    </xf>
    <xf numFmtId="0" fontId="1" fillId="2" borderId="7" xfId="0" applyFont="1" applyFill="1" applyBorder="1" applyAlignment="1">
      <alignment horizontal="left"/>
    </xf>
    <xf numFmtId="0" fontId="1" fillId="2" borderId="6" xfId="0" applyFont="1" applyFill="1" applyBorder="1" applyAlignment="1">
      <alignment horizontal="left"/>
    </xf>
    <xf numFmtId="0" fontId="1" fillId="2" borderId="8" xfId="0" applyFont="1"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1" fillId="3" borderId="6"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8" xfId="0" applyFont="1" applyFill="1" applyBorder="1" applyAlignment="1" applyProtection="1">
      <alignment horizontal="left"/>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1287780</xdr:colOff>
          <xdr:row>1</xdr:row>
          <xdr:rowOff>0</xdr:rowOff>
        </xdr:from>
        <xdr:to>
          <xdr:col>7</xdr:col>
          <xdr:colOff>2011680</xdr:colOff>
          <xdr:row>2</xdr:row>
          <xdr:rowOff>312420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0529" name="Button 1" hidden="1">
              <a:extLst>
                <a:ext uri="{63B3BB69-23CF-44E3-9099-C40C66FF867C}">
                  <a14:compatExt spid="_x0000_s150529"/>
                </a:ext>
                <a:ext uri="{FF2B5EF4-FFF2-40B4-BE49-F238E27FC236}">
                  <a16:creationId xmlns:a16="http://schemas.microsoft.com/office/drawing/2014/main" id="{00000000-0008-0000-0200-000001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50530" name="Button 2" hidden="1">
              <a:extLst>
                <a:ext uri="{63B3BB69-23CF-44E3-9099-C40C66FF867C}">
                  <a14:compatExt spid="_x0000_s150530"/>
                </a:ext>
                <a:ext uri="{FF2B5EF4-FFF2-40B4-BE49-F238E27FC236}">
                  <a16:creationId xmlns:a16="http://schemas.microsoft.com/office/drawing/2014/main" id="{00000000-0008-0000-0200-00000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50531" name="Button 3" hidden="1">
              <a:extLst>
                <a:ext uri="{63B3BB69-23CF-44E3-9099-C40C66FF867C}">
                  <a14:compatExt spid="_x0000_s150531"/>
                </a:ext>
                <a:ext uri="{FF2B5EF4-FFF2-40B4-BE49-F238E27FC236}">
                  <a16:creationId xmlns:a16="http://schemas.microsoft.com/office/drawing/2014/main" id="{00000000-0008-0000-0200-00000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2" name="Button 4" hidden="1">
              <a:extLst>
                <a:ext uri="{63B3BB69-23CF-44E3-9099-C40C66FF867C}">
                  <a14:compatExt spid="_x0000_s150532"/>
                </a:ext>
                <a:ext uri="{FF2B5EF4-FFF2-40B4-BE49-F238E27FC236}">
                  <a16:creationId xmlns:a16="http://schemas.microsoft.com/office/drawing/2014/main" id="{00000000-0008-0000-0200-00000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0533" name="Button 5" hidden="1">
              <a:extLst>
                <a:ext uri="{63B3BB69-23CF-44E3-9099-C40C66FF867C}">
                  <a14:compatExt spid="_x0000_s150533"/>
                </a:ext>
                <a:ext uri="{FF2B5EF4-FFF2-40B4-BE49-F238E27FC236}">
                  <a16:creationId xmlns:a16="http://schemas.microsoft.com/office/drawing/2014/main" id="{00000000-0008-0000-0200-00000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0534" name="Button 6" hidden="1">
              <a:extLst>
                <a:ext uri="{63B3BB69-23CF-44E3-9099-C40C66FF867C}">
                  <a14:compatExt spid="_x0000_s150534"/>
                </a:ext>
                <a:ext uri="{FF2B5EF4-FFF2-40B4-BE49-F238E27FC236}">
                  <a16:creationId xmlns:a16="http://schemas.microsoft.com/office/drawing/2014/main" id="{00000000-0008-0000-0200-000006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0535" name="Button 7" hidden="1">
              <a:extLst>
                <a:ext uri="{63B3BB69-23CF-44E3-9099-C40C66FF867C}">
                  <a14:compatExt spid="_x0000_s150535"/>
                </a:ext>
                <a:ext uri="{FF2B5EF4-FFF2-40B4-BE49-F238E27FC236}">
                  <a16:creationId xmlns:a16="http://schemas.microsoft.com/office/drawing/2014/main" id="{00000000-0008-0000-0200-00000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50536" name="Button 8" hidden="1">
              <a:extLst>
                <a:ext uri="{63B3BB69-23CF-44E3-9099-C40C66FF867C}">
                  <a14:compatExt spid="_x0000_s150536"/>
                </a:ext>
                <a:ext uri="{FF2B5EF4-FFF2-40B4-BE49-F238E27FC236}">
                  <a16:creationId xmlns:a16="http://schemas.microsoft.com/office/drawing/2014/main" id="{00000000-0008-0000-0200-00000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37" name="Button 9" hidden="1">
              <a:extLst>
                <a:ext uri="{63B3BB69-23CF-44E3-9099-C40C66FF867C}">
                  <a14:compatExt spid="_x0000_s150537"/>
                </a:ext>
                <a:ext uri="{FF2B5EF4-FFF2-40B4-BE49-F238E27FC236}">
                  <a16:creationId xmlns:a16="http://schemas.microsoft.com/office/drawing/2014/main" id="{00000000-0008-0000-0200-00000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0538" name="Button 10" hidden="1">
              <a:extLst>
                <a:ext uri="{63B3BB69-23CF-44E3-9099-C40C66FF867C}">
                  <a14:compatExt spid="_x0000_s150538"/>
                </a:ext>
                <a:ext uri="{FF2B5EF4-FFF2-40B4-BE49-F238E27FC236}">
                  <a16:creationId xmlns:a16="http://schemas.microsoft.com/office/drawing/2014/main" id="{00000000-0008-0000-0200-00000A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0539" name="Button 11" hidden="1">
              <a:extLst>
                <a:ext uri="{63B3BB69-23CF-44E3-9099-C40C66FF867C}">
                  <a14:compatExt spid="_x0000_s150539"/>
                </a:ext>
                <a:ext uri="{FF2B5EF4-FFF2-40B4-BE49-F238E27FC236}">
                  <a16:creationId xmlns:a16="http://schemas.microsoft.com/office/drawing/2014/main" id="{00000000-0008-0000-0200-00000B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0540" name="Button 12" hidden="1">
              <a:extLst>
                <a:ext uri="{63B3BB69-23CF-44E3-9099-C40C66FF867C}">
                  <a14:compatExt spid="_x0000_s150540"/>
                </a:ext>
                <a:ext uri="{FF2B5EF4-FFF2-40B4-BE49-F238E27FC236}">
                  <a16:creationId xmlns:a16="http://schemas.microsoft.com/office/drawing/2014/main" id="{00000000-0008-0000-0200-00000C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50541" name="Button 13" hidden="1">
              <a:extLst>
                <a:ext uri="{63B3BB69-23CF-44E3-9099-C40C66FF867C}">
                  <a14:compatExt spid="_x0000_s150541"/>
                </a:ext>
                <a:ext uri="{FF2B5EF4-FFF2-40B4-BE49-F238E27FC236}">
                  <a16:creationId xmlns:a16="http://schemas.microsoft.com/office/drawing/2014/main" id="{00000000-0008-0000-0200-00000D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0542" name="Button 14" hidden="1">
              <a:extLst>
                <a:ext uri="{63B3BB69-23CF-44E3-9099-C40C66FF867C}">
                  <a14:compatExt spid="_x0000_s150542"/>
                </a:ext>
                <a:ext uri="{FF2B5EF4-FFF2-40B4-BE49-F238E27FC236}">
                  <a16:creationId xmlns:a16="http://schemas.microsoft.com/office/drawing/2014/main" id="{00000000-0008-0000-0200-00000E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50560" name="Button 32" hidden="1">
              <a:extLst>
                <a:ext uri="{63B3BB69-23CF-44E3-9099-C40C66FF867C}">
                  <a14:compatExt spid="_x0000_s150560"/>
                </a:ext>
                <a:ext uri="{FF2B5EF4-FFF2-40B4-BE49-F238E27FC236}">
                  <a16:creationId xmlns:a16="http://schemas.microsoft.com/office/drawing/2014/main" id="{00000000-0008-0000-0200-000020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50562" name="Button 34" hidden="1">
              <a:extLst>
                <a:ext uri="{63B3BB69-23CF-44E3-9099-C40C66FF867C}">
                  <a14:compatExt spid="_x0000_s150562"/>
                </a:ext>
                <a:ext uri="{FF2B5EF4-FFF2-40B4-BE49-F238E27FC236}">
                  <a16:creationId xmlns:a16="http://schemas.microsoft.com/office/drawing/2014/main" id="{00000000-0008-0000-0200-000022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50563" name="Button 35" hidden="1">
              <a:extLst>
                <a:ext uri="{63B3BB69-23CF-44E3-9099-C40C66FF867C}">
                  <a14:compatExt spid="_x0000_s150563"/>
                </a:ext>
                <a:ext uri="{FF2B5EF4-FFF2-40B4-BE49-F238E27FC236}">
                  <a16:creationId xmlns:a16="http://schemas.microsoft.com/office/drawing/2014/main" id="{00000000-0008-0000-0200-000023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50564" name="Button 36" hidden="1">
              <a:extLst>
                <a:ext uri="{63B3BB69-23CF-44E3-9099-C40C66FF867C}">
                  <a14:compatExt spid="_x0000_s150564"/>
                </a:ext>
                <a:ext uri="{FF2B5EF4-FFF2-40B4-BE49-F238E27FC236}">
                  <a16:creationId xmlns:a16="http://schemas.microsoft.com/office/drawing/2014/main" id="{00000000-0008-0000-0200-000024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50565" name="Button 37" hidden="1">
              <a:extLst>
                <a:ext uri="{63B3BB69-23CF-44E3-9099-C40C66FF867C}">
                  <a14:compatExt spid="_x0000_s150565"/>
                </a:ext>
                <a:ext uri="{FF2B5EF4-FFF2-40B4-BE49-F238E27FC236}">
                  <a16:creationId xmlns:a16="http://schemas.microsoft.com/office/drawing/2014/main" id="{00000000-0008-0000-0200-000025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50567" name="Button 39" hidden="1">
              <a:extLst>
                <a:ext uri="{63B3BB69-23CF-44E3-9099-C40C66FF867C}">
                  <a14:compatExt spid="_x0000_s150567"/>
                </a:ext>
                <a:ext uri="{FF2B5EF4-FFF2-40B4-BE49-F238E27FC236}">
                  <a16:creationId xmlns:a16="http://schemas.microsoft.com/office/drawing/2014/main" id="{00000000-0008-0000-0200-000027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xdr:row>
          <xdr:rowOff>7620</xdr:rowOff>
        </xdr:from>
        <xdr:to>
          <xdr:col>20</xdr:col>
          <xdr:colOff>0</xdr:colOff>
          <xdr:row>7</xdr:row>
          <xdr:rowOff>182880</xdr:rowOff>
        </xdr:to>
        <xdr:sp macro="" textlink="">
          <xdr:nvSpPr>
            <xdr:cNvPr id="150568" name="Button 40" hidden="1">
              <a:extLst>
                <a:ext uri="{63B3BB69-23CF-44E3-9099-C40C66FF867C}">
                  <a14:compatExt spid="_x0000_s150568"/>
                </a:ext>
                <a:ext uri="{FF2B5EF4-FFF2-40B4-BE49-F238E27FC236}">
                  <a16:creationId xmlns:a16="http://schemas.microsoft.com/office/drawing/2014/main" id="{00000000-0008-0000-0200-000028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0</xdr:colOff>
          <xdr:row>7</xdr:row>
          <xdr:rowOff>7620</xdr:rowOff>
        </xdr:from>
        <xdr:to>
          <xdr:col>28</xdr:col>
          <xdr:colOff>0</xdr:colOff>
          <xdr:row>7</xdr:row>
          <xdr:rowOff>182880</xdr:rowOff>
        </xdr:to>
        <xdr:sp macro="" textlink="">
          <xdr:nvSpPr>
            <xdr:cNvPr id="150569" name="Button 41" hidden="1">
              <a:extLst>
                <a:ext uri="{63B3BB69-23CF-44E3-9099-C40C66FF867C}">
                  <a14:compatExt spid="_x0000_s150569"/>
                </a:ext>
                <a:ext uri="{FF2B5EF4-FFF2-40B4-BE49-F238E27FC236}">
                  <a16:creationId xmlns:a16="http://schemas.microsoft.com/office/drawing/2014/main" id="{00000000-0008-0000-0200-0000294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7153" name="Button 1" hidden="1">
              <a:extLst>
                <a:ext uri="{63B3BB69-23CF-44E3-9099-C40C66FF867C}">
                  <a14:compatExt spid="_x0000_s177153"/>
                </a:ext>
                <a:ext uri="{FF2B5EF4-FFF2-40B4-BE49-F238E27FC236}">
                  <a16:creationId xmlns:a16="http://schemas.microsoft.com/office/drawing/2014/main" id="{00000000-0008-0000-0300-000001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77154" name="Button 2" hidden="1">
              <a:extLst>
                <a:ext uri="{63B3BB69-23CF-44E3-9099-C40C66FF867C}">
                  <a14:compatExt spid="_x0000_s177154"/>
                </a:ext>
                <a:ext uri="{FF2B5EF4-FFF2-40B4-BE49-F238E27FC236}">
                  <a16:creationId xmlns:a16="http://schemas.microsoft.com/office/drawing/2014/main" id="{00000000-0008-0000-0300-000002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77155" name="Button 3" hidden="1">
              <a:extLst>
                <a:ext uri="{63B3BB69-23CF-44E3-9099-C40C66FF867C}">
                  <a14:compatExt spid="_x0000_s177155"/>
                </a:ext>
                <a:ext uri="{FF2B5EF4-FFF2-40B4-BE49-F238E27FC236}">
                  <a16:creationId xmlns:a16="http://schemas.microsoft.com/office/drawing/2014/main" id="{00000000-0008-0000-0300-000003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56" name="Button 4" hidden="1">
              <a:extLst>
                <a:ext uri="{63B3BB69-23CF-44E3-9099-C40C66FF867C}">
                  <a14:compatExt spid="_x0000_s177156"/>
                </a:ext>
                <a:ext uri="{FF2B5EF4-FFF2-40B4-BE49-F238E27FC236}">
                  <a16:creationId xmlns:a16="http://schemas.microsoft.com/office/drawing/2014/main" id="{00000000-0008-0000-0300-000004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7157" name="Button 5" hidden="1">
              <a:extLst>
                <a:ext uri="{63B3BB69-23CF-44E3-9099-C40C66FF867C}">
                  <a14:compatExt spid="_x0000_s177157"/>
                </a:ext>
                <a:ext uri="{FF2B5EF4-FFF2-40B4-BE49-F238E27FC236}">
                  <a16:creationId xmlns:a16="http://schemas.microsoft.com/office/drawing/2014/main" id="{00000000-0008-0000-0300-000005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7158" name="Button 6" hidden="1">
              <a:extLst>
                <a:ext uri="{63B3BB69-23CF-44E3-9099-C40C66FF867C}">
                  <a14:compatExt spid="_x0000_s177158"/>
                </a:ext>
                <a:ext uri="{FF2B5EF4-FFF2-40B4-BE49-F238E27FC236}">
                  <a16:creationId xmlns:a16="http://schemas.microsoft.com/office/drawing/2014/main" id="{00000000-0008-0000-0300-000006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7159" name="Button 7" hidden="1">
              <a:extLst>
                <a:ext uri="{63B3BB69-23CF-44E3-9099-C40C66FF867C}">
                  <a14:compatExt spid="_x0000_s177159"/>
                </a:ext>
                <a:ext uri="{FF2B5EF4-FFF2-40B4-BE49-F238E27FC236}">
                  <a16:creationId xmlns:a16="http://schemas.microsoft.com/office/drawing/2014/main" id="{00000000-0008-0000-0300-000007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77160" name="Button 8" hidden="1">
              <a:extLst>
                <a:ext uri="{63B3BB69-23CF-44E3-9099-C40C66FF867C}">
                  <a14:compatExt spid="_x0000_s177160"/>
                </a:ext>
                <a:ext uri="{FF2B5EF4-FFF2-40B4-BE49-F238E27FC236}">
                  <a16:creationId xmlns:a16="http://schemas.microsoft.com/office/drawing/2014/main" id="{00000000-0008-0000-0300-000008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61" name="Button 9" hidden="1">
              <a:extLst>
                <a:ext uri="{63B3BB69-23CF-44E3-9099-C40C66FF867C}">
                  <a14:compatExt spid="_x0000_s177161"/>
                </a:ext>
                <a:ext uri="{FF2B5EF4-FFF2-40B4-BE49-F238E27FC236}">
                  <a16:creationId xmlns:a16="http://schemas.microsoft.com/office/drawing/2014/main" id="{00000000-0008-0000-0300-000009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7162" name="Button 10" hidden="1">
              <a:extLst>
                <a:ext uri="{63B3BB69-23CF-44E3-9099-C40C66FF867C}">
                  <a14:compatExt spid="_x0000_s177162"/>
                </a:ext>
                <a:ext uri="{FF2B5EF4-FFF2-40B4-BE49-F238E27FC236}">
                  <a16:creationId xmlns:a16="http://schemas.microsoft.com/office/drawing/2014/main" id="{00000000-0008-0000-0300-00000A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7163" name="Button 11" hidden="1">
              <a:extLst>
                <a:ext uri="{63B3BB69-23CF-44E3-9099-C40C66FF867C}">
                  <a14:compatExt spid="_x0000_s177163"/>
                </a:ext>
                <a:ext uri="{FF2B5EF4-FFF2-40B4-BE49-F238E27FC236}">
                  <a16:creationId xmlns:a16="http://schemas.microsoft.com/office/drawing/2014/main" id="{00000000-0008-0000-0300-00000B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7164" name="Button 12" hidden="1">
              <a:extLst>
                <a:ext uri="{63B3BB69-23CF-44E3-9099-C40C66FF867C}">
                  <a14:compatExt spid="_x0000_s177164"/>
                </a:ext>
                <a:ext uri="{FF2B5EF4-FFF2-40B4-BE49-F238E27FC236}">
                  <a16:creationId xmlns:a16="http://schemas.microsoft.com/office/drawing/2014/main" id="{00000000-0008-0000-0300-00000C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77165" name="Button 13" hidden="1">
              <a:extLst>
                <a:ext uri="{63B3BB69-23CF-44E3-9099-C40C66FF867C}">
                  <a14:compatExt spid="_x0000_s177165"/>
                </a:ext>
                <a:ext uri="{FF2B5EF4-FFF2-40B4-BE49-F238E27FC236}">
                  <a16:creationId xmlns:a16="http://schemas.microsoft.com/office/drawing/2014/main" id="{00000000-0008-0000-0300-00000D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7166" name="Button 14" hidden="1">
              <a:extLst>
                <a:ext uri="{63B3BB69-23CF-44E3-9099-C40C66FF867C}">
                  <a14:compatExt spid="_x0000_s177166"/>
                </a:ext>
                <a:ext uri="{FF2B5EF4-FFF2-40B4-BE49-F238E27FC236}">
                  <a16:creationId xmlns:a16="http://schemas.microsoft.com/office/drawing/2014/main" id="{00000000-0008-0000-0300-00000E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77167" name="Button 15" hidden="1">
              <a:extLst>
                <a:ext uri="{63B3BB69-23CF-44E3-9099-C40C66FF867C}">
                  <a14:compatExt spid="_x0000_s177167"/>
                </a:ext>
                <a:ext uri="{FF2B5EF4-FFF2-40B4-BE49-F238E27FC236}">
                  <a16:creationId xmlns:a16="http://schemas.microsoft.com/office/drawing/2014/main" id="{00000000-0008-0000-0300-00000F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77168" name="Button 16" hidden="1">
              <a:extLst>
                <a:ext uri="{63B3BB69-23CF-44E3-9099-C40C66FF867C}">
                  <a14:compatExt spid="_x0000_s177168"/>
                </a:ext>
                <a:ext uri="{FF2B5EF4-FFF2-40B4-BE49-F238E27FC236}">
                  <a16:creationId xmlns:a16="http://schemas.microsoft.com/office/drawing/2014/main" id="{00000000-0008-0000-0300-000010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77169" name="Button 17" hidden="1">
              <a:extLst>
                <a:ext uri="{63B3BB69-23CF-44E3-9099-C40C66FF867C}">
                  <a14:compatExt spid="_x0000_s177169"/>
                </a:ext>
                <a:ext uri="{FF2B5EF4-FFF2-40B4-BE49-F238E27FC236}">
                  <a16:creationId xmlns:a16="http://schemas.microsoft.com/office/drawing/2014/main" id="{00000000-0008-0000-0300-000011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77170" name="Button 18" hidden="1">
              <a:extLst>
                <a:ext uri="{63B3BB69-23CF-44E3-9099-C40C66FF867C}">
                  <a14:compatExt spid="_x0000_s177170"/>
                </a:ext>
                <a:ext uri="{FF2B5EF4-FFF2-40B4-BE49-F238E27FC236}">
                  <a16:creationId xmlns:a16="http://schemas.microsoft.com/office/drawing/2014/main" id="{00000000-0008-0000-0300-000012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77171" name="Button 19" hidden="1">
              <a:extLst>
                <a:ext uri="{63B3BB69-23CF-44E3-9099-C40C66FF867C}">
                  <a14:compatExt spid="_x0000_s177171"/>
                </a:ext>
                <a:ext uri="{FF2B5EF4-FFF2-40B4-BE49-F238E27FC236}">
                  <a16:creationId xmlns:a16="http://schemas.microsoft.com/office/drawing/2014/main" id="{00000000-0008-0000-0300-000013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77172" name="Button 20" hidden="1">
              <a:extLst>
                <a:ext uri="{63B3BB69-23CF-44E3-9099-C40C66FF867C}">
                  <a14:compatExt spid="_x0000_s177172"/>
                </a:ext>
                <a:ext uri="{FF2B5EF4-FFF2-40B4-BE49-F238E27FC236}">
                  <a16:creationId xmlns:a16="http://schemas.microsoft.com/office/drawing/2014/main" id="{00000000-0008-0000-0300-000014B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6609" name="Button 1" hidden="1">
              <a:extLst>
                <a:ext uri="{63B3BB69-23CF-44E3-9099-C40C66FF867C}">
                  <a14:compatExt spid="_x0000_s196609"/>
                </a:ext>
                <a:ext uri="{FF2B5EF4-FFF2-40B4-BE49-F238E27FC236}">
                  <a16:creationId xmlns:a16="http://schemas.microsoft.com/office/drawing/2014/main" id="{00000000-0008-0000-0400-000001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6610" name="Button 2" hidden="1">
              <a:extLst>
                <a:ext uri="{63B3BB69-23CF-44E3-9099-C40C66FF867C}">
                  <a14:compatExt spid="_x0000_s196610"/>
                </a:ext>
                <a:ext uri="{FF2B5EF4-FFF2-40B4-BE49-F238E27FC236}">
                  <a16:creationId xmlns:a16="http://schemas.microsoft.com/office/drawing/2014/main" id="{00000000-0008-0000-0400-000002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6611" name="Button 3" hidden="1">
              <a:extLst>
                <a:ext uri="{63B3BB69-23CF-44E3-9099-C40C66FF867C}">
                  <a14:compatExt spid="_x0000_s196611"/>
                </a:ext>
                <a:ext uri="{FF2B5EF4-FFF2-40B4-BE49-F238E27FC236}">
                  <a16:creationId xmlns:a16="http://schemas.microsoft.com/office/drawing/2014/main" id="{00000000-0008-0000-0400-000003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12" name="Button 4" hidden="1">
              <a:extLst>
                <a:ext uri="{63B3BB69-23CF-44E3-9099-C40C66FF867C}">
                  <a14:compatExt spid="_x0000_s196612"/>
                </a:ext>
                <a:ext uri="{FF2B5EF4-FFF2-40B4-BE49-F238E27FC236}">
                  <a16:creationId xmlns:a16="http://schemas.microsoft.com/office/drawing/2014/main" id="{00000000-0008-0000-0400-000004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6613" name="Button 5" hidden="1">
              <a:extLst>
                <a:ext uri="{63B3BB69-23CF-44E3-9099-C40C66FF867C}">
                  <a14:compatExt spid="_x0000_s196613"/>
                </a:ext>
                <a:ext uri="{FF2B5EF4-FFF2-40B4-BE49-F238E27FC236}">
                  <a16:creationId xmlns:a16="http://schemas.microsoft.com/office/drawing/2014/main" id="{00000000-0008-0000-0400-000005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6614" name="Button 6" hidden="1">
              <a:extLst>
                <a:ext uri="{63B3BB69-23CF-44E3-9099-C40C66FF867C}">
                  <a14:compatExt spid="_x0000_s196614"/>
                </a:ext>
                <a:ext uri="{FF2B5EF4-FFF2-40B4-BE49-F238E27FC236}">
                  <a16:creationId xmlns:a16="http://schemas.microsoft.com/office/drawing/2014/main" id="{00000000-0008-0000-0400-000006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6615" name="Button 7" hidden="1">
              <a:extLst>
                <a:ext uri="{63B3BB69-23CF-44E3-9099-C40C66FF867C}">
                  <a14:compatExt spid="_x0000_s196615"/>
                </a:ext>
                <a:ext uri="{FF2B5EF4-FFF2-40B4-BE49-F238E27FC236}">
                  <a16:creationId xmlns:a16="http://schemas.microsoft.com/office/drawing/2014/main" id="{00000000-0008-0000-0400-000007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6616" name="Button 8" hidden="1">
              <a:extLst>
                <a:ext uri="{63B3BB69-23CF-44E3-9099-C40C66FF867C}">
                  <a14:compatExt spid="_x0000_s196616"/>
                </a:ext>
                <a:ext uri="{FF2B5EF4-FFF2-40B4-BE49-F238E27FC236}">
                  <a16:creationId xmlns:a16="http://schemas.microsoft.com/office/drawing/2014/main" id="{00000000-0008-0000-0400-000008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17" name="Button 9" hidden="1">
              <a:extLst>
                <a:ext uri="{63B3BB69-23CF-44E3-9099-C40C66FF867C}">
                  <a14:compatExt spid="_x0000_s196617"/>
                </a:ext>
                <a:ext uri="{FF2B5EF4-FFF2-40B4-BE49-F238E27FC236}">
                  <a16:creationId xmlns:a16="http://schemas.microsoft.com/office/drawing/2014/main" id="{00000000-0008-0000-0400-000009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6618" name="Button 10" hidden="1">
              <a:extLst>
                <a:ext uri="{63B3BB69-23CF-44E3-9099-C40C66FF867C}">
                  <a14:compatExt spid="_x0000_s196618"/>
                </a:ext>
                <a:ext uri="{FF2B5EF4-FFF2-40B4-BE49-F238E27FC236}">
                  <a16:creationId xmlns:a16="http://schemas.microsoft.com/office/drawing/2014/main" id="{00000000-0008-0000-0400-00000A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6619" name="Button 11" hidden="1">
              <a:extLst>
                <a:ext uri="{63B3BB69-23CF-44E3-9099-C40C66FF867C}">
                  <a14:compatExt spid="_x0000_s196619"/>
                </a:ext>
                <a:ext uri="{FF2B5EF4-FFF2-40B4-BE49-F238E27FC236}">
                  <a16:creationId xmlns:a16="http://schemas.microsoft.com/office/drawing/2014/main" id="{00000000-0008-0000-0400-00000B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6620" name="Button 12" hidden="1">
              <a:extLst>
                <a:ext uri="{63B3BB69-23CF-44E3-9099-C40C66FF867C}">
                  <a14:compatExt spid="_x0000_s196620"/>
                </a:ext>
                <a:ext uri="{FF2B5EF4-FFF2-40B4-BE49-F238E27FC236}">
                  <a16:creationId xmlns:a16="http://schemas.microsoft.com/office/drawing/2014/main" id="{00000000-0008-0000-0400-00000C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6621" name="Button 13" hidden="1">
              <a:extLst>
                <a:ext uri="{63B3BB69-23CF-44E3-9099-C40C66FF867C}">
                  <a14:compatExt spid="_x0000_s196621"/>
                </a:ext>
                <a:ext uri="{FF2B5EF4-FFF2-40B4-BE49-F238E27FC236}">
                  <a16:creationId xmlns:a16="http://schemas.microsoft.com/office/drawing/2014/main" id="{00000000-0008-0000-0400-00000D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6622" name="Button 14" hidden="1">
              <a:extLst>
                <a:ext uri="{63B3BB69-23CF-44E3-9099-C40C66FF867C}">
                  <a14:compatExt spid="_x0000_s196622"/>
                </a:ext>
                <a:ext uri="{FF2B5EF4-FFF2-40B4-BE49-F238E27FC236}">
                  <a16:creationId xmlns:a16="http://schemas.microsoft.com/office/drawing/2014/main" id="{00000000-0008-0000-0400-00000E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6623" name="Button 15" hidden="1">
              <a:extLst>
                <a:ext uri="{63B3BB69-23CF-44E3-9099-C40C66FF867C}">
                  <a14:compatExt spid="_x0000_s196623"/>
                </a:ext>
                <a:ext uri="{FF2B5EF4-FFF2-40B4-BE49-F238E27FC236}">
                  <a16:creationId xmlns:a16="http://schemas.microsoft.com/office/drawing/2014/main" id="{00000000-0008-0000-0400-00000F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6624" name="Button 16" hidden="1">
              <a:extLst>
                <a:ext uri="{63B3BB69-23CF-44E3-9099-C40C66FF867C}">
                  <a14:compatExt spid="_x0000_s196624"/>
                </a:ext>
                <a:ext uri="{FF2B5EF4-FFF2-40B4-BE49-F238E27FC236}">
                  <a16:creationId xmlns:a16="http://schemas.microsoft.com/office/drawing/2014/main" id="{00000000-0008-0000-0400-000010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6625" name="Button 17" hidden="1">
              <a:extLst>
                <a:ext uri="{63B3BB69-23CF-44E3-9099-C40C66FF867C}">
                  <a14:compatExt spid="_x0000_s196625"/>
                </a:ext>
                <a:ext uri="{FF2B5EF4-FFF2-40B4-BE49-F238E27FC236}">
                  <a16:creationId xmlns:a16="http://schemas.microsoft.com/office/drawing/2014/main" id="{00000000-0008-0000-0400-000011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6626" name="Button 18" hidden="1">
              <a:extLst>
                <a:ext uri="{63B3BB69-23CF-44E3-9099-C40C66FF867C}">
                  <a14:compatExt spid="_x0000_s196626"/>
                </a:ext>
                <a:ext uri="{FF2B5EF4-FFF2-40B4-BE49-F238E27FC236}">
                  <a16:creationId xmlns:a16="http://schemas.microsoft.com/office/drawing/2014/main" id="{00000000-0008-0000-0400-000012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6627" name="Button 19" hidden="1">
              <a:extLst>
                <a:ext uri="{63B3BB69-23CF-44E3-9099-C40C66FF867C}">
                  <a14:compatExt spid="_x0000_s196627"/>
                </a:ext>
                <a:ext uri="{FF2B5EF4-FFF2-40B4-BE49-F238E27FC236}">
                  <a16:creationId xmlns:a16="http://schemas.microsoft.com/office/drawing/2014/main" id="{00000000-0008-0000-0400-000013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6628" name="Button 20" hidden="1">
              <a:extLst>
                <a:ext uri="{63B3BB69-23CF-44E3-9099-C40C66FF867C}">
                  <a14:compatExt spid="_x0000_s196628"/>
                </a:ext>
                <a:ext uri="{FF2B5EF4-FFF2-40B4-BE49-F238E27FC236}">
                  <a16:creationId xmlns:a16="http://schemas.microsoft.com/office/drawing/2014/main" id="{00000000-0008-0000-0400-0000140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5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5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5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5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5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5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45415" name="Button 7" hidden="1">
              <a:extLst>
                <a:ext uri="{63B3BB69-23CF-44E3-9099-C40C66FF867C}">
                  <a14:compatExt spid="_x0000_s145415"/>
                </a:ext>
                <a:ext uri="{FF2B5EF4-FFF2-40B4-BE49-F238E27FC236}">
                  <a16:creationId xmlns:a16="http://schemas.microsoft.com/office/drawing/2014/main" id="{00000000-0008-0000-0500-00000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45416" name="Button 8" hidden="1">
              <a:extLst>
                <a:ext uri="{63B3BB69-23CF-44E3-9099-C40C66FF867C}">
                  <a14:compatExt spid="_x0000_s145416"/>
                </a:ext>
                <a:ext uri="{FF2B5EF4-FFF2-40B4-BE49-F238E27FC236}">
                  <a16:creationId xmlns:a16="http://schemas.microsoft.com/office/drawing/2014/main" id="{00000000-0008-0000-0500-00000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45417" name="Button 9" hidden="1">
              <a:extLst>
                <a:ext uri="{63B3BB69-23CF-44E3-9099-C40C66FF867C}">
                  <a14:compatExt spid="_x0000_s145417"/>
                </a:ext>
                <a:ext uri="{FF2B5EF4-FFF2-40B4-BE49-F238E27FC236}">
                  <a16:creationId xmlns:a16="http://schemas.microsoft.com/office/drawing/2014/main" id="{00000000-0008-0000-0500-00000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45418" name="Button 10" hidden="1">
              <a:extLst>
                <a:ext uri="{63B3BB69-23CF-44E3-9099-C40C66FF867C}">
                  <a14:compatExt spid="_x0000_s145418"/>
                </a:ext>
                <a:ext uri="{FF2B5EF4-FFF2-40B4-BE49-F238E27FC236}">
                  <a16:creationId xmlns:a16="http://schemas.microsoft.com/office/drawing/2014/main" id="{00000000-0008-0000-0500-00000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45419" name="Button 11" hidden="1">
              <a:extLst>
                <a:ext uri="{63B3BB69-23CF-44E3-9099-C40C66FF867C}">
                  <a14:compatExt spid="_x0000_s145419"/>
                </a:ext>
                <a:ext uri="{FF2B5EF4-FFF2-40B4-BE49-F238E27FC236}">
                  <a16:creationId xmlns:a16="http://schemas.microsoft.com/office/drawing/2014/main" id="{00000000-0008-0000-0500-00000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45420" name="Button 12" hidden="1">
              <a:extLst>
                <a:ext uri="{63B3BB69-23CF-44E3-9099-C40C66FF867C}">
                  <a14:compatExt spid="_x0000_s145420"/>
                </a:ext>
                <a:ext uri="{FF2B5EF4-FFF2-40B4-BE49-F238E27FC236}">
                  <a16:creationId xmlns:a16="http://schemas.microsoft.com/office/drawing/2014/main" id="{00000000-0008-0000-0500-00000C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45421" name="Button 13" hidden="1">
              <a:extLst>
                <a:ext uri="{63B3BB69-23CF-44E3-9099-C40C66FF867C}">
                  <a14:compatExt spid="_x0000_s145421"/>
                </a:ext>
                <a:ext uri="{FF2B5EF4-FFF2-40B4-BE49-F238E27FC236}">
                  <a16:creationId xmlns:a16="http://schemas.microsoft.com/office/drawing/2014/main" id="{00000000-0008-0000-0500-00000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45485" name="Button 77" hidden="1">
              <a:extLst>
                <a:ext uri="{63B3BB69-23CF-44E3-9099-C40C66FF867C}">
                  <a14:compatExt spid="_x0000_s145485"/>
                </a:ext>
                <a:ext uri="{FF2B5EF4-FFF2-40B4-BE49-F238E27FC236}">
                  <a16:creationId xmlns:a16="http://schemas.microsoft.com/office/drawing/2014/main" id="{00000000-0008-0000-0500-00004D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45486" name="Button 78" hidden="1">
              <a:extLst>
                <a:ext uri="{63B3BB69-23CF-44E3-9099-C40C66FF867C}">
                  <a14:compatExt spid="_x0000_s145486"/>
                </a:ext>
                <a:ext uri="{FF2B5EF4-FFF2-40B4-BE49-F238E27FC236}">
                  <a16:creationId xmlns:a16="http://schemas.microsoft.com/office/drawing/2014/main" id="{00000000-0008-0000-0500-00004E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45543" name="Button 135" hidden="1">
              <a:extLst>
                <a:ext uri="{63B3BB69-23CF-44E3-9099-C40C66FF867C}">
                  <a14:compatExt spid="_x0000_s145543"/>
                </a:ext>
                <a:ext uri="{FF2B5EF4-FFF2-40B4-BE49-F238E27FC236}">
                  <a16:creationId xmlns:a16="http://schemas.microsoft.com/office/drawing/2014/main" id="{00000000-0008-0000-0500-000087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45544" name="Button 136" hidden="1">
              <a:extLst>
                <a:ext uri="{63B3BB69-23CF-44E3-9099-C40C66FF867C}">
                  <a14:compatExt spid="_x0000_s145544"/>
                </a:ext>
                <a:ext uri="{FF2B5EF4-FFF2-40B4-BE49-F238E27FC236}">
                  <a16:creationId xmlns:a16="http://schemas.microsoft.com/office/drawing/2014/main" id="{00000000-0008-0000-0500-000088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45545" name="Button 137" hidden="1">
              <a:extLst>
                <a:ext uri="{63B3BB69-23CF-44E3-9099-C40C66FF867C}">
                  <a14:compatExt spid="_x0000_s145545"/>
                </a:ext>
                <a:ext uri="{FF2B5EF4-FFF2-40B4-BE49-F238E27FC236}">
                  <a16:creationId xmlns:a16="http://schemas.microsoft.com/office/drawing/2014/main" id="{00000000-0008-0000-0500-000089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45546" name="Button 138" hidden="1">
              <a:extLst>
                <a:ext uri="{63B3BB69-23CF-44E3-9099-C40C66FF867C}">
                  <a14:compatExt spid="_x0000_s145546"/>
                </a:ext>
                <a:ext uri="{FF2B5EF4-FFF2-40B4-BE49-F238E27FC236}">
                  <a16:creationId xmlns:a16="http://schemas.microsoft.com/office/drawing/2014/main" id="{00000000-0008-0000-0500-00008A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45547" name="Button 139" hidden="1">
              <a:extLst>
                <a:ext uri="{63B3BB69-23CF-44E3-9099-C40C66FF867C}">
                  <a14:compatExt spid="_x0000_s145547"/>
                </a:ext>
                <a:ext uri="{FF2B5EF4-FFF2-40B4-BE49-F238E27FC236}">
                  <a16:creationId xmlns:a16="http://schemas.microsoft.com/office/drawing/2014/main" id="{00000000-0008-0000-0500-00008B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1793" name="Button 1" hidden="1">
              <a:extLst>
                <a:ext uri="{63B3BB69-23CF-44E3-9099-C40C66FF867C}">
                  <a14:compatExt spid="_x0000_s161793"/>
                </a:ext>
                <a:ext uri="{FF2B5EF4-FFF2-40B4-BE49-F238E27FC236}">
                  <a16:creationId xmlns:a16="http://schemas.microsoft.com/office/drawing/2014/main" id="{00000000-0008-0000-0600-000001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61794" name="Button 2" hidden="1">
              <a:extLst>
                <a:ext uri="{63B3BB69-23CF-44E3-9099-C40C66FF867C}">
                  <a14:compatExt spid="_x0000_s161794"/>
                </a:ext>
                <a:ext uri="{FF2B5EF4-FFF2-40B4-BE49-F238E27FC236}">
                  <a16:creationId xmlns:a16="http://schemas.microsoft.com/office/drawing/2014/main" id="{00000000-0008-0000-0600-000002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61795" name="Button 3" hidden="1">
              <a:extLst>
                <a:ext uri="{63B3BB69-23CF-44E3-9099-C40C66FF867C}">
                  <a14:compatExt spid="_x0000_s161795"/>
                </a:ext>
                <a:ext uri="{FF2B5EF4-FFF2-40B4-BE49-F238E27FC236}">
                  <a16:creationId xmlns:a16="http://schemas.microsoft.com/office/drawing/2014/main" id="{00000000-0008-0000-0600-000003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796" name="Button 4" hidden="1">
              <a:extLst>
                <a:ext uri="{63B3BB69-23CF-44E3-9099-C40C66FF867C}">
                  <a14:compatExt spid="_x0000_s161796"/>
                </a:ext>
                <a:ext uri="{FF2B5EF4-FFF2-40B4-BE49-F238E27FC236}">
                  <a16:creationId xmlns:a16="http://schemas.microsoft.com/office/drawing/2014/main" id="{00000000-0008-0000-0600-000004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1797" name="Button 5" hidden="1">
              <a:extLst>
                <a:ext uri="{63B3BB69-23CF-44E3-9099-C40C66FF867C}">
                  <a14:compatExt spid="_x0000_s161797"/>
                </a:ext>
                <a:ext uri="{FF2B5EF4-FFF2-40B4-BE49-F238E27FC236}">
                  <a16:creationId xmlns:a16="http://schemas.microsoft.com/office/drawing/2014/main" id="{00000000-0008-0000-0600-000005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1798" name="Button 6" hidden="1">
              <a:extLst>
                <a:ext uri="{63B3BB69-23CF-44E3-9099-C40C66FF867C}">
                  <a14:compatExt spid="_x0000_s161798"/>
                </a:ext>
                <a:ext uri="{FF2B5EF4-FFF2-40B4-BE49-F238E27FC236}">
                  <a16:creationId xmlns:a16="http://schemas.microsoft.com/office/drawing/2014/main" id="{00000000-0008-0000-0600-000006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1799" name="Button 7" hidden="1">
              <a:extLst>
                <a:ext uri="{63B3BB69-23CF-44E3-9099-C40C66FF867C}">
                  <a14:compatExt spid="_x0000_s161799"/>
                </a:ext>
                <a:ext uri="{FF2B5EF4-FFF2-40B4-BE49-F238E27FC236}">
                  <a16:creationId xmlns:a16="http://schemas.microsoft.com/office/drawing/2014/main" id="{00000000-0008-0000-0600-000007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61800" name="Button 8" hidden="1">
              <a:extLst>
                <a:ext uri="{63B3BB69-23CF-44E3-9099-C40C66FF867C}">
                  <a14:compatExt spid="_x0000_s161800"/>
                </a:ext>
                <a:ext uri="{FF2B5EF4-FFF2-40B4-BE49-F238E27FC236}">
                  <a16:creationId xmlns:a16="http://schemas.microsoft.com/office/drawing/2014/main" id="{00000000-0008-0000-0600-000008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801" name="Button 9" hidden="1">
              <a:extLst>
                <a:ext uri="{63B3BB69-23CF-44E3-9099-C40C66FF867C}">
                  <a14:compatExt spid="_x0000_s161801"/>
                </a:ext>
                <a:ext uri="{FF2B5EF4-FFF2-40B4-BE49-F238E27FC236}">
                  <a16:creationId xmlns:a16="http://schemas.microsoft.com/office/drawing/2014/main" id="{00000000-0008-0000-0600-000009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1802" name="Button 10" hidden="1">
              <a:extLst>
                <a:ext uri="{63B3BB69-23CF-44E3-9099-C40C66FF867C}">
                  <a14:compatExt spid="_x0000_s161802"/>
                </a:ext>
                <a:ext uri="{FF2B5EF4-FFF2-40B4-BE49-F238E27FC236}">
                  <a16:creationId xmlns:a16="http://schemas.microsoft.com/office/drawing/2014/main" id="{00000000-0008-0000-0600-00000A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1803" name="Button 11" hidden="1">
              <a:extLst>
                <a:ext uri="{63B3BB69-23CF-44E3-9099-C40C66FF867C}">
                  <a14:compatExt spid="_x0000_s161803"/>
                </a:ext>
                <a:ext uri="{FF2B5EF4-FFF2-40B4-BE49-F238E27FC236}">
                  <a16:creationId xmlns:a16="http://schemas.microsoft.com/office/drawing/2014/main" id="{00000000-0008-0000-0600-00000B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1804" name="Button 12" hidden="1">
              <a:extLst>
                <a:ext uri="{63B3BB69-23CF-44E3-9099-C40C66FF867C}">
                  <a14:compatExt spid="_x0000_s161804"/>
                </a:ext>
                <a:ext uri="{FF2B5EF4-FFF2-40B4-BE49-F238E27FC236}">
                  <a16:creationId xmlns:a16="http://schemas.microsoft.com/office/drawing/2014/main" id="{00000000-0008-0000-0600-00000C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61805" name="Button 13" hidden="1">
              <a:extLst>
                <a:ext uri="{63B3BB69-23CF-44E3-9099-C40C66FF867C}">
                  <a14:compatExt spid="_x0000_s161805"/>
                </a:ext>
                <a:ext uri="{FF2B5EF4-FFF2-40B4-BE49-F238E27FC236}">
                  <a16:creationId xmlns:a16="http://schemas.microsoft.com/office/drawing/2014/main" id="{00000000-0008-0000-0600-00000D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1806" name="Button 14" hidden="1">
              <a:extLst>
                <a:ext uri="{63B3BB69-23CF-44E3-9099-C40C66FF867C}">
                  <a14:compatExt spid="_x0000_s161806"/>
                </a:ext>
                <a:ext uri="{FF2B5EF4-FFF2-40B4-BE49-F238E27FC236}">
                  <a16:creationId xmlns:a16="http://schemas.microsoft.com/office/drawing/2014/main" id="{00000000-0008-0000-0600-00000E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61807" name="Button 15" hidden="1">
              <a:extLst>
                <a:ext uri="{63B3BB69-23CF-44E3-9099-C40C66FF867C}">
                  <a14:compatExt spid="_x0000_s161807"/>
                </a:ext>
                <a:ext uri="{FF2B5EF4-FFF2-40B4-BE49-F238E27FC236}">
                  <a16:creationId xmlns:a16="http://schemas.microsoft.com/office/drawing/2014/main" id="{00000000-0008-0000-0600-00000F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61808" name="Button 16" hidden="1">
              <a:extLst>
                <a:ext uri="{63B3BB69-23CF-44E3-9099-C40C66FF867C}">
                  <a14:compatExt spid="_x0000_s161808"/>
                </a:ext>
                <a:ext uri="{FF2B5EF4-FFF2-40B4-BE49-F238E27FC236}">
                  <a16:creationId xmlns:a16="http://schemas.microsoft.com/office/drawing/2014/main" id="{00000000-0008-0000-0600-000010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61809" name="Button 17" hidden="1">
              <a:extLst>
                <a:ext uri="{63B3BB69-23CF-44E3-9099-C40C66FF867C}">
                  <a14:compatExt spid="_x0000_s161809"/>
                </a:ext>
                <a:ext uri="{FF2B5EF4-FFF2-40B4-BE49-F238E27FC236}">
                  <a16:creationId xmlns:a16="http://schemas.microsoft.com/office/drawing/2014/main" id="{00000000-0008-0000-0600-000011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61810" name="Button 18" hidden="1">
              <a:extLst>
                <a:ext uri="{63B3BB69-23CF-44E3-9099-C40C66FF867C}">
                  <a14:compatExt spid="_x0000_s161810"/>
                </a:ext>
                <a:ext uri="{FF2B5EF4-FFF2-40B4-BE49-F238E27FC236}">
                  <a16:creationId xmlns:a16="http://schemas.microsoft.com/office/drawing/2014/main" id="{00000000-0008-0000-0600-000012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61811" name="Button 19" hidden="1">
              <a:extLst>
                <a:ext uri="{63B3BB69-23CF-44E3-9099-C40C66FF867C}">
                  <a14:compatExt spid="_x0000_s161811"/>
                </a:ext>
                <a:ext uri="{FF2B5EF4-FFF2-40B4-BE49-F238E27FC236}">
                  <a16:creationId xmlns:a16="http://schemas.microsoft.com/office/drawing/2014/main" id="{00000000-0008-0000-0600-000013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61812" name="Button 20" hidden="1">
              <a:extLst>
                <a:ext uri="{63B3BB69-23CF-44E3-9099-C40C66FF867C}">
                  <a14:compatExt spid="_x0000_s161812"/>
                </a:ext>
                <a:ext uri="{FF2B5EF4-FFF2-40B4-BE49-F238E27FC236}">
                  <a16:creationId xmlns:a16="http://schemas.microsoft.com/office/drawing/2014/main" id="{00000000-0008-0000-0600-0000147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94561" name="Button 1" hidden="1">
              <a:extLst>
                <a:ext uri="{63B3BB69-23CF-44E3-9099-C40C66FF867C}">
                  <a14:compatExt spid="_x0000_s194561"/>
                </a:ext>
                <a:ext uri="{FF2B5EF4-FFF2-40B4-BE49-F238E27FC236}">
                  <a16:creationId xmlns:a16="http://schemas.microsoft.com/office/drawing/2014/main" id="{00000000-0008-0000-0700-000001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94562" name="Button 2" hidden="1">
              <a:extLst>
                <a:ext uri="{63B3BB69-23CF-44E3-9099-C40C66FF867C}">
                  <a14:compatExt spid="_x0000_s194562"/>
                </a:ext>
                <a:ext uri="{FF2B5EF4-FFF2-40B4-BE49-F238E27FC236}">
                  <a16:creationId xmlns:a16="http://schemas.microsoft.com/office/drawing/2014/main" id="{00000000-0008-0000-0700-000002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94563" name="Button 3" hidden="1">
              <a:extLst>
                <a:ext uri="{63B3BB69-23CF-44E3-9099-C40C66FF867C}">
                  <a14:compatExt spid="_x0000_s194563"/>
                </a:ext>
                <a:ext uri="{FF2B5EF4-FFF2-40B4-BE49-F238E27FC236}">
                  <a16:creationId xmlns:a16="http://schemas.microsoft.com/office/drawing/2014/main" id="{00000000-0008-0000-0700-000003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64" name="Button 4" hidden="1">
              <a:extLst>
                <a:ext uri="{63B3BB69-23CF-44E3-9099-C40C66FF867C}">
                  <a14:compatExt spid="_x0000_s194564"/>
                </a:ext>
                <a:ext uri="{FF2B5EF4-FFF2-40B4-BE49-F238E27FC236}">
                  <a16:creationId xmlns:a16="http://schemas.microsoft.com/office/drawing/2014/main" id="{00000000-0008-0000-0700-000004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94565" name="Button 5" hidden="1">
              <a:extLst>
                <a:ext uri="{63B3BB69-23CF-44E3-9099-C40C66FF867C}">
                  <a14:compatExt spid="_x0000_s194565"/>
                </a:ext>
                <a:ext uri="{FF2B5EF4-FFF2-40B4-BE49-F238E27FC236}">
                  <a16:creationId xmlns:a16="http://schemas.microsoft.com/office/drawing/2014/main" id="{00000000-0008-0000-0700-000005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94566" name="Button 6" hidden="1">
              <a:extLst>
                <a:ext uri="{63B3BB69-23CF-44E3-9099-C40C66FF867C}">
                  <a14:compatExt spid="_x0000_s194566"/>
                </a:ext>
                <a:ext uri="{FF2B5EF4-FFF2-40B4-BE49-F238E27FC236}">
                  <a16:creationId xmlns:a16="http://schemas.microsoft.com/office/drawing/2014/main" id="{00000000-0008-0000-0700-000006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94567" name="Button 7" hidden="1">
              <a:extLst>
                <a:ext uri="{63B3BB69-23CF-44E3-9099-C40C66FF867C}">
                  <a14:compatExt spid="_x0000_s194567"/>
                </a:ext>
                <a:ext uri="{FF2B5EF4-FFF2-40B4-BE49-F238E27FC236}">
                  <a16:creationId xmlns:a16="http://schemas.microsoft.com/office/drawing/2014/main" id="{00000000-0008-0000-0700-000007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94568" name="Button 8" hidden="1">
              <a:extLst>
                <a:ext uri="{63B3BB69-23CF-44E3-9099-C40C66FF867C}">
                  <a14:compatExt spid="_x0000_s194568"/>
                </a:ext>
                <a:ext uri="{FF2B5EF4-FFF2-40B4-BE49-F238E27FC236}">
                  <a16:creationId xmlns:a16="http://schemas.microsoft.com/office/drawing/2014/main" id="{00000000-0008-0000-0700-000008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69" name="Button 9" hidden="1">
              <a:extLst>
                <a:ext uri="{63B3BB69-23CF-44E3-9099-C40C66FF867C}">
                  <a14:compatExt spid="_x0000_s194569"/>
                </a:ext>
                <a:ext uri="{FF2B5EF4-FFF2-40B4-BE49-F238E27FC236}">
                  <a16:creationId xmlns:a16="http://schemas.microsoft.com/office/drawing/2014/main" id="{00000000-0008-0000-0700-000009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94570" name="Button 10" hidden="1">
              <a:extLst>
                <a:ext uri="{63B3BB69-23CF-44E3-9099-C40C66FF867C}">
                  <a14:compatExt spid="_x0000_s194570"/>
                </a:ext>
                <a:ext uri="{FF2B5EF4-FFF2-40B4-BE49-F238E27FC236}">
                  <a16:creationId xmlns:a16="http://schemas.microsoft.com/office/drawing/2014/main" id="{00000000-0008-0000-0700-00000A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94571" name="Button 11" hidden="1">
              <a:extLst>
                <a:ext uri="{63B3BB69-23CF-44E3-9099-C40C66FF867C}">
                  <a14:compatExt spid="_x0000_s194571"/>
                </a:ext>
                <a:ext uri="{FF2B5EF4-FFF2-40B4-BE49-F238E27FC236}">
                  <a16:creationId xmlns:a16="http://schemas.microsoft.com/office/drawing/2014/main" id="{00000000-0008-0000-0700-00000B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94572" name="Button 12" hidden="1">
              <a:extLst>
                <a:ext uri="{63B3BB69-23CF-44E3-9099-C40C66FF867C}">
                  <a14:compatExt spid="_x0000_s194572"/>
                </a:ext>
                <a:ext uri="{FF2B5EF4-FFF2-40B4-BE49-F238E27FC236}">
                  <a16:creationId xmlns:a16="http://schemas.microsoft.com/office/drawing/2014/main" id="{00000000-0008-0000-0700-00000C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94573" name="Button 13" hidden="1">
              <a:extLst>
                <a:ext uri="{63B3BB69-23CF-44E3-9099-C40C66FF867C}">
                  <a14:compatExt spid="_x0000_s194573"/>
                </a:ext>
                <a:ext uri="{FF2B5EF4-FFF2-40B4-BE49-F238E27FC236}">
                  <a16:creationId xmlns:a16="http://schemas.microsoft.com/office/drawing/2014/main" id="{00000000-0008-0000-0700-00000D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94574" name="Button 14" hidden="1">
              <a:extLst>
                <a:ext uri="{63B3BB69-23CF-44E3-9099-C40C66FF867C}">
                  <a14:compatExt spid="_x0000_s194574"/>
                </a:ext>
                <a:ext uri="{FF2B5EF4-FFF2-40B4-BE49-F238E27FC236}">
                  <a16:creationId xmlns:a16="http://schemas.microsoft.com/office/drawing/2014/main" id="{00000000-0008-0000-0700-00000E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94575" name="Button 15" hidden="1">
              <a:extLst>
                <a:ext uri="{63B3BB69-23CF-44E3-9099-C40C66FF867C}">
                  <a14:compatExt spid="_x0000_s194575"/>
                </a:ext>
                <a:ext uri="{FF2B5EF4-FFF2-40B4-BE49-F238E27FC236}">
                  <a16:creationId xmlns:a16="http://schemas.microsoft.com/office/drawing/2014/main" id="{00000000-0008-0000-0700-00000F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94576" name="Button 16" hidden="1">
              <a:extLst>
                <a:ext uri="{63B3BB69-23CF-44E3-9099-C40C66FF867C}">
                  <a14:compatExt spid="_x0000_s194576"/>
                </a:ext>
                <a:ext uri="{FF2B5EF4-FFF2-40B4-BE49-F238E27FC236}">
                  <a16:creationId xmlns:a16="http://schemas.microsoft.com/office/drawing/2014/main" id="{00000000-0008-0000-0700-000010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94577" name="Button 17" hidden="1">
              <a:extLst>
                <a:ext uri="{63B3BB69-23CF-44E3-9099-C40C66FF867C}">
                  <a14:compatExt spid="_x0000_s194577"/>
                </a:ext>
                <a:ext uri="{FF2B5EF4-FFF2-40B4-BE49-F238E27FC236}">
                  <a16:creationId xmlns:a16="http://schemas.microsoft.com/office/drawing/2014/main" id="{00000000-0008-0000-0700-000011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94578" name="Button 18" hidden="1">
              <a:extLst>
                <a:ext uri="{63B3BB69-23CF-44E3-9099-C40C66FF867C}">
                  <a14:compatExt spid="_x0000_s194578"/>
                </a:ext>
                <a:ext uri="{FF2B5EF4-FFF2-40B4-BE49-F238E27FC236}">
                  <a16:creationId xmlns:a16="http://schemas.microsoft.com/office/drawing/2014/main" id="{00000000-0008-0000-0700-000012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94579" name="Button 19" hidden="1">
              <a:extLst>
                <a:ext uri="{63B3BB69-23CF-44E3-9099-C40C66FF867C}">
                  <a14:compatExt spid="_x0000_s194579"/>
                </a:ext>
                <a:ext uri="{FF2B5EF4-FFF2-40B4-BE49-F238E27FC236}">
                  <a16:creationId xmlns:a16="http://schemas.microsoft.com/office/drawing/2014/main" id="{00000000-0008-0000-0700-000013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94580" name="Button 20" hidden="1">
              <a:extLst>
                <a:ext uri="{63B3BB69-23CF-44E3-9099-C40C66FF867C}">
                  <a14:compatExt spid="_x0000_s194580"/>
                </a:ext>
                <a:ext uri="{FF2B5EF4-FFF2-40B4-BE49-F238E27FC236}">
                  <a16:creationId xmlns:a16="http://schemas.microsoft.com/office/drawing/2014/main" id="{00000000-0008-0000-0700-000014F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3841" name="Button 1" hidden="1">
              <a:extLst>
                <a:ext uri="{63B3BB69-23CF-44E3-9099-C40C66FF867C}">
                  <a14:compatExt spid="_x0000_s163841"/>
                </a:ext>
                <a:ext uri="{FF2B5EF4-FFF2-40B4-BE49-F238E27FC236}">
                  <a16:creationId xmlns:a16="http://schemas.microsoft.com/office/drawing/2014/main" id="{00000000-0008-0000-0800-00000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3842" name="Button 2" hidden="1">
              <a:extLst>
                <a:ext uri="{63B3BB69-23CF-44E3-9099-C40C66FF867C}">
                  <a14:compatExt spid="_x0000_s163842"/>
                </a:ext>
                <a:ext uri="{FF2B5EF4-FFF2-40B4-BE49-F238E27FC236}">
                  <a16:creationId xmlns:a16="http://schemas.microsoft.com/office/drawing/2014/main" id="{00000000-0008-0000-0800-00000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3843" name="Button 3" hidden="1">
              <a:extLst>
                <a:ext uri="{63B3BB69-23CF-44E3-9099-C40C66FF867C}">
                  <a14:compatExt spid="_x0000_s163843"/>
                </a:ext>
                <a:ext uri="{FF2B5EF4-FFF2-40B4-BE49-F238E27FC236}">
                  <a16:creationId xmlns:a16="http://schemas.microsoft.com/office/drawing/2014/main" id="{00000000-0008-0000-0800-00000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4" name="Button 4" hidden="1">
              <a:extLst>
                <a:ext uri="{63B3BB69-23CF-44E3-9099-C40C66FF867C}">
                  <a14:compatExt spid="_x0000_s163844"/>
                </a:ext>
                <a:ext uri="{FF2B5EF4-FFF2-40B4-BE49-F238E27FC236}">
                  <a16:creationId xmlns:a16="http://schemas.microsoft.com/office/drawing/2014/main" id="{00000000-0008-0000-0800-00000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3845" name="Button 5" hidden="1">
              <a:extLst>
                <a:ext uri="{63B3BB69-23CF-44E3-9099-C40C66FF867C}">
                  <a14:compatExt spid="_x0000_s163845"/>
                </a:ext>
                <a:ext uri="{FF2B5EF4-FFF2-40B4-BE49-F238E27FC236}">
                  <a16:creationId xmlns:a16="http://schemas.microsoft.com/office/drawing/2014/main" id="{00000000-0008-0000-0800-000005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3846" name="Button 6" hidden="1">
              <a:extLst>
                <a:ext uri="{63B3BB69-23CF-44E3-9099-C40C66FF867C}">
                  <a14:compatExt spid="_x0000_s163846"/>
                </a:ext>
                <a:ext uri="{FF2B5EF4-FFF2-40B4-BE49-F238E27FC236}">
                  <a16:creationId xmlns:a16="http://schemas.microsoft.com/office/drawing/2014/main" id="{00000000-0008-0000-0800-000006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3847" name="Button 7" hidden="1">
              <a:extLst>
                <a:ext uri="{63B3BB69-23CF-44E3-9099-C40C66FF867C}">
                  <a14:compatExt spid="_x0000_s163847"/>
                </a:ext>
                <a:ext uri="{FF2B5EF4-FFF2-40B4-BE49-F238E27FC236}">
                  <a16:creationId xmlns:a16="http://schemas.microsoft.com/office/drawing/2014/main" id="{00000000-0008-0000-0800-000007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3848" name="Button 8" hidden="1">
              <a:extLst>
                <a:ext uri="{63B3BB69-23CF-44E3-9099-C40C66FF867C}">
                  <a14:compatExt spid="_x0000_s163848"/>
                </a:ext>
                <a:ext uri="{FF2B5EF4-FFF2-40B4-BE49-F238E27FC236}">
                  <a16:creationId xmlns:a16="http://schemas.microsoft.com/office/drawing/2014/main" id="{00000000-0008-0000-0800-000008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3849" name="Button 9" hidden="1">
              <a:extLst>
                <a:ext uri="{63B3BB69-23CF-44E3-9099-C40C66FF867C}">
                  <a14:compatExt spid="_x0000_s163849"/>
                </a:ext>
                <a:ext uri="{FF2B5EF4-FFF2-40B4-BE49-F238E27FC236}">
                  <a16:creationId xmlns:a16="http://schemas.microsoft.com/office/drawing/2014/main" id="{00000000-0008-0000-0800-000009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3850" name="Button 10" hidden="1">
              <a:extLst>
                <a:ext uri="{63B3BB69-23CF-44E3-9099-C40C66FF867C}">
                  <a14:compatExt spid="_x0000_s163850"/>
                </a:ext>
                <a:ext uri="{FF2B5EF4-FFF2-40B4-BE49-F238E27FC236}">
                  <a16:creationId xmlns:a16="http://schemas.microsoft.com/office/drawing/2014/main" id="{00000000-0008-0000-0800-00000A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3851" name="Button 11" hidden="1">
              <a:extLst>
                <a:ext uri="{63B3BB69-23CF-44E3-9099-C40C66FF867C}">
                  <a14:compatExt spid="_x0000_s163851"/>
                </a:ext>
                <a:ext uri="{FF2B5EF4-FFF2-40B4-BE49-F238E27FC236}">
                  <a16:creationId xmlns:a16="http://schemas.microsoft.com/office/drawing/2014/main" id="{00000000-0008-0000-0800-00000B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3852" name="Button 12" hidden="1">
              <a:extLst>
                <a:ext uri="{63B3BB69-23CF-44E3-9099-C40C66FF867C}">
                  <a14:compatExt spid="_x0000_s163852"/>
                </a:ext>
                <a:ext uri="{FF2B5EF4-FFF2-40B4-BE49-F238E27FC236}">
                  <a16:creationId xmlns:a16="http://schemas.microsoft.com/office/drawing/2014/main" id="{00000000-0008-0000-0800-00000C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3853" name="Button 13" hidden="1">
              <a:extLst>
                <a:ext uri="{63B3BB69-23CF-44E3-9099-C40C66FF867C}">
                  <a14:compatExt spid="_x0000_s163853"/>
                </a:ext>
                <a:ext uri="{FF2B5EF4-FFF2-40B4-BE49-F238E27FC236}">
                  <a16:creationId xmlns:a16="http://schemas.microsoft.com/office/drawing/2014/main" id="{00000000-0008-0000-0800-00000D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3854" name="Button 14" hidden="1">
              <a:extLst>
                <a:ext uri="{63B3BB69-23CF-44E3-9099-C40C66FF867C}">
                  <a14:compatExt spid="_x0000_s163854"/>
                </a:ext>
                <a:ext uri="{FF2B5EF4-FFF2-40B4-BE49-F238E27FC236}">
                  <a16:creationId xmlns:a16="http://schemas.microsoft.com/office/drawing/2014/main" id="{00000000-0008-0000-0800-00000E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3855" name="Button 15" hidden="1">
              <a:extLst>
                <a:ext uri="{63B3BB69-23CF-44E3-9099-C40C66FF867C}">
                  <a14:compatExt spid="_x0000_s163855"/>
                </a:ext>
                <a:ext uri="{FF2B5EF4-FFF2-40B4-BE49-F238E27FC236}">
                  <a16:creationId xmlns:a16="http://schemas.microsoft.com/office/drawing/2014/main" id="{00000000-0008-0000-0800-00000F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3856" name="Button 16" hidden="1">
              <a:extLst>
                <a:ext uri="{63B3BB69-23CF-44E3-9099-C40C66FF867C}">
                  <a14:compatExt spid="_x0000_s163856"/>
                </a:ext>
                <a:ext uri="{FF2B5EF4-FFF2-40B4-BE49-F238E27FC236}">
                  <a16:creationId xmlns:a16="http://schemas.microsoft.com/office/drawing/2014/main" id="{00000000-0008-0000-0800-000010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3857" name="Button 17" hidden="1">
              <a:extLst>
                <a:ext uri="{63B3BB69-23CF-44E3-9099-C40C66FF867C}">
                  <a14:compatExt spid="_x0000_s163857"/>
                </a:ext>
                <a:ext uri="{FF2B5EF4-FFF2-40B4-BE49-F238E27FC236}">
                  <a16:creationId xmlns:a16="http://schemas.microsoft.com/office/drawing/2014/main" id="{00000000-0008-0000-0800-000011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3858" name="Button 18" hidden="1">
              <a:extLst>
                <a:ext uri="{63B3BB69-23CF-44E3-9099-C40C66FF867C}">
                  <a14:compatExt spid="_x0000_s163858"/>
                </a:ext>
                <a:ext uri="{FF2B5EF4-FFF2-40B4-BE49-F238E27FC236}">
                  <a16:creationId xmlns:a16="http://schemas.microsoft.com/office/drawing/2014/main" id="{00000000-0008-0000-0800-000012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3859" name="Button 19" hidden="1">
              <a:extLst>
                <a:ext uri="{63B3BB69-23CF-44E3-9099-C40C66FF867C}">
                  <a14:compatExt spid="_x0000_s163859"/>
                </a:ext>
                <a:ext uri="{FF2B5EF4-FFF2-40B4-BE49-F238E27FC236}">
                  <a16:creationId xmlns:a16="http://schemas.microsoft.com/office/drawing/2014/main" id="{00000000-0008-0000-0800-000013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3860" name="Button 20" hidden="1">
              <a:extLst>
                <a:ext uri="{63B3BB69-23CF-44E3-9099-C40C66FF867C}">
                  <a14:compatExt spid="_x0000_s163860"/>
                </a:ext>
                <a:ext uri="{FF2B5EF4-FFF2-40B4-BE49-F238E27FC236}">
                  <a16:creationId xmlns:a16="http://schemas.microsoft.com/office/drawing/2014/main" id="{00000000-0008-0000-0800-0000148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2817" name="Button 1" hidden="1">
              <a:extLst>
                <a:ext uri="{63B3BB69-23CF-44E3-9099-C40C66FF867C}">
                  <a14:compatExt spid="_x0000_s162817"/>
                </a:ext>
                <a:ext uri="{FF2B5EF4-FFF2-40B4-BE49-F238E27FC236}">
                  <a16:creationId xmlns:a16="http://schemas.microsoft.com/office/drawing/2014/main" id="{00000000-0008-0000-0900-000001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12</xdr:col>
          <xdr:colOff>0</xdr:colOff>
          <xdr:row>7</xdr:row>
          <xdr:rowOff>182880</xdr:rowOff>
        </xdr:to>
        <xdr:sp macro="" textlink="">
          <xdr:nvSpPr>
            <xdr:cNvPr id="162818" name="Button 2" hidden="1">
              <a:extLst>
                <a:ext uri="{63B3BB69-23CF-44E3-9099-C40C66FF867C}">
                  <a14:compatExt spid="_x0000_s162818"/>
                </a:ext>
                <a:ext uri="{FF2B5EF4-FFF2-40B4-BE49-F238E27FC236}">
                  <a16:creationId xmlns:a16="http://schemas.microsoft.com/office/drawing/2014/main" id="{00000000-0008-0000-0900-000002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20</xdr:col>
          <xdr:colOff>0</xdr:colOff>
          <xdr:row>7</xdr:row>
          <xdr:rowOff>175260</xdr:rowOff>
        </xdr:to>
        <xdr:sp macro="" textlink="">
          <xdr:nvSpPr>
            <xdr:cNvPr id="162819" name="Button 3" hidden="1">
              <a:extLst>
                <a:ext uri="{63B3BB69-23CF-44E3-9099-C40C66FF867C}">
                  <a14:compatExt spid="_x0000_s162819"/>
                </a:ext>
                <a:ext uri="{FF2B5EF4-FFF2-40B4-BE49-F238E27FC236}">
                  <a16:creationId xmlns:a16="http://schemas.microsoft.com/office/drawing/2014/main" id="{00000000-0008-0000-0900-000003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20" name="Button 4" hidden="1">
              <a:extLst>
                <a:ext uri="{63B3BB69-23CF-44E3-9099-C40C66FF867C}">
                  <a14:compatExt spid="_x0000_s162820"/>
                </a:ext>
                <a:ext uri="{FF2B5EF4-FFF2-40B4-BE49-F238E27FC236}">
                  <a16:creationId xmlns:a16="http://schemas.microsoft.com/office/drawing/2014/main" id="{00000000-0008-0000-0900-000004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2821" name="Button 5" hidden="1">
              <a:extLst>
                <a:ext uri="{63B3BB69-23CF-44E3-9099-C40C66FF867C}">
                  <a14:compatExt spid="_x0000_s162821"/>
                </a:ext>
                <a:ext uri="{FF2B5EF4-FFF2-40B4-BE49-F238E27FC236}">
                  <a16:creationId xmlns:a16="http://schemas.microsoft.com/office/drawing/2014/main" id="{00000000-0008-0000-0900-000005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2822" name="Button 6" hidden="1">
              <a:extLst>
                <a:ext uri="{63B3BB69-23CF-44E3-9099-C40C66FF867C}">
                  <a14:compatExt spid="_x0000_s162822"/>
                </a:ext>
                <a:ext uri="{FF2B5EF4-FFF2-40B4-BE49-F238E27FC236}">
                  <a16:creationId xmlns:a16="http://schemas.microsoft.com/office/drawing/2014/main" id="{00000000-0008-0000-0900-000006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2823" name="Button 7" hidden="1">
              <a:extLst>
                <a:ext uri="{63B3BB69-23CF-44E3-9099-C40C66FF867C}">
                  <a14:compatExt spid="_x0000_s162823"/>
                </a:ext>
                <a:ext uri="{FF2B5EF4-FFF2-40B4-BE49-F238E27FC236}">
                  <a16:creationId xmlns:a16="http://schemas.microsoft.com/office/drawing/2014/main" id="{00000000-0008-0000-0900-000007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7</xdr:row>
          <xdr:rowOff>22860</xdr:rowOff>
        </xdr:from>
        <xdr:to>
          <xdr:col>30</xdr:col>
          <xdr:colOff>0</xdr:colOff>
          <xdr:row>8</xdr:row>
          <xdr:rowOff>0</xdr:rowOff>
        </xdr:to>
        <xdr:sp macro="" textlink="">
          <xdr:nvSpPr>
            <xdr:cNvPr id="162824" name="Button 8" hidden="1">
              <a:extLst>
                <a:ext uri="{63B3BB69-23CF-44E3-9099-C40C66FF867C}">
                  <a14:compatExt spid="_x0000_s162824"/>
                </a:ext>
                <a:ext uri="{FF2B5EF4-FFF2-40B4-BE49-F238E27FC236}">
                  <a16:creationId xmlns:a16="http://schemas.microsoft.com/office/drawing/2014/main" id="{00000000-0008-0000-0900-000008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25" name="Button 9" hidden="1">
              <a:extLst>
                <a:ext uri="{63B3BB69-23CF-44E3-9099-C40C66FF867C}">
                  <a14:compatExt spid="_x0000_s162825"/>
                </a:ext>
                <a:ext uri="{FF2B5EF4-FFF2-40B4-BE49-F238E27FC236}">
                  <a16:creationId xmlns:a16="http://schemas.microsoft.com/office/drawing/2014/main" id="{00000000-0008-0000-0900-000009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2826" name="Button 10" hidden="1">
              <a:extLst>
                <a:ext uri="{63B3BB69-23CF-44E3-9099-C40C66FF867C}">
                  <a14:compatExt spid="_x0000_s162826"/>
                </a:ext>
                <a:ext uri="{FF2B5EF4-FFF2-40B4-BE49-F238E27FC236}">
                  <a16:creationId xmlns:a16="http://schemas.microsoft.com/office/drawing/2014/main" id="{00000000-0008-0000-0900-00000A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2827" name="Button 11" hidden="1">
              <a:extLst>
                <a:ext uri="{63B3BB69-23CF-44E3-9099-C40C66FF867C}">
                  <a14:compatExt spid="_x0000_s162827"/>
                </a:ext>
                <a:ext uri="{FF2B5EF4-FFF2-40B4-BE49-F238E27FC236}">
                  <a16:creationId xmlns:a16="http://schemas.microsoft.com/office/drawing/2014/main" id="{00000000-0008-0000-0900-00000B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2828" name="Button 12" hidden="1">
              <a:extLst>
                <a:ext uri="{63B3BB69-23CF-44E3-9099-C40C66FF867C}">
                  <a14:compatExt spid="_x0000_s162828"/>
                </a:ext>
                <a:ext uri="{FF2B5EF4-FFF2-40B4-BE49-F238E27FC236}">
                  <a16:creationId xmlns:a16="http://schemas.microsoft.com/office/drawing/2014/main" id="{00000000-0008-0000-0900-00000C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7620</xdr:rowOff>
        </xdr:from>
        <xdr:to>
          <xdr:col>28</xdr:col>
          <xdr:colOff>7620</xdr:colOff>
          <xdr:row>7</xdr:row>
          <xdr:rowOff>182880</xdr:rowOff>
        </xdr:to>
        <xdr:sp macro="" textlink="">
          <xdr:nvSpPr>
            <xdr:cNvPr id="162829" name="Button 13" hidden="1">
              <a:extLst>
                <a:ext uri="{63B3BB69-23CF-44E3-9099-C40C66FF867C}">
                  <a14:compatExt spid="_x0000_s162829"/>
                </a:ext>
                <a:ext uri="{FF2B5EF4-FFF2-40B4-BE49-F238E27FC236}">
                  <a16:creationId xmlns:a16="http://schemas.microsoft.com/office/drawing/2014/main" id="{00000000-0008-0000-0900-00000D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2830" name="Button 14" hidden="1">
              <a:extLst>
                <a:ext uri="{63B3BB69-23CF-44E3-9099-C40C66FF867C}">
                  <a14:compatExt spid="_x0000_s162830"/>
                </a:ext>
                <a:ext uri="{FF2B5EF4-FFF2-40B4-BE49-F238E27FC236}">
                  <a16:creationId xmlns:a16="http://schemas.microsoft.com/office/drawing/2014/main" id="{00000000-0008-0000-0900-00000E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36</xdr:col>
          <xdr:colOff>7620</xdr:colOff>
          <xdr:row>7</xdr:row>
          <xdr:rowOff>182880</xdr:rowOff>
        </xdr:to>
        <xdr:sp macro="" textlink="">
          <xdr:nvSpPr>
            <xdr:cNvPr id="162831" name="Button 15" hidden="1">
              <a:extLst>
                <a:ext uri="{63B3BB69-23CF-44E3-9099-C40C66FF867C}">
                  <a14:compatExt spid="_x0000_s162831"/>
                </a:ext>
                <a:ext uri="{FF2B5EF4-FFF2-40B4-BE49-F238E27FC236}">
                  <a16:creationId xmlns:a16="http://schemas.microsoft.com/office/drawing/2014/main" id="{00000000-0008-0000-0900-00000F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45</xdr:col>
          <xdr:colOff>190500</xdr:colOff>
          <xdr:row>8</xdr:row>
          <xdr:rowOff>0</xdr:rowOff>
        </xdr:to>
        <xdr:sp macro="" textlink="">
          <xdr:nvSpPr>
            <xdr:cNvPr id="162832" name="Button 16" hidden="1">
              <a:extLst>
                <a:ext uri="{63B3BB69-23CF-44E3-9099-C40C66FF867C}">
                  <a14:compatExt spid="_x0000_s162832"/>
                </a:ext>
                <a:ext uri="{FF2B5EF4-FFF2-40B4-BE49-F238E27FC236}">
                  <a16:creationId xmlns:a16="http://schemas.microsoft.com/office/drawing/2014/main" id="{00000000-0008-0000-0900-000010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44</xdr:col>
          <xdr:colOff>38100</xdr:colOff>
          <xdr:row>7</xdr:row>
          <xdr:rowOff>160020</xdr:rowOff>
        </xdr:to>
        <xdr:sp macro="" textlink="">
          <xdr:nvSpPr>
            <xdr:cNvPr id="162833" name="Button 17" hidden="1">
              <a:extLst>
                <a:ext uri="{63B3BB69-23CF-44E3-9099-C40C66FF867C}">
                  <a14:compatExt spid="_x0000_s162833"/>
                </a:ext>
                <a:ext uri="{FF2B5EF4-FFF2-40B4-BE49-F238E27FC236}">
                  <a16:creationId xmlns:a16="http://schemas.microsoft.com/office/drawing/2014/main" id="{00000000-0008-0000-0900-000011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52</xdr:col>
          <xdr:colOff>7620</xdr:colOff>
          <xdr:row>7</xdr:row>
          <xdr:rowOff>182880</xdr:rowOff>
        </xdr:to>
        <xdr:sp macro="" textlink="">
          <xdr:nvSpPr>
            <xdr:cNvPr id="162834" name="Button 18" hidden="1">
              <a:extLst>
                <a:ext uri="{63B3BB69-23CF-44E3-9099-C40C66FF867C}">
                  <a14:compatExt spid="_x0000_s162834"/>
                </a:ext>
                <a:ext uri="{FF2B5EF4-FFF2-40B4-BE49-F238E27FC236}">
                  <a16:creationId xmlns:a16="http://schemas.microsoft.com/office/drawing/2014/main" id="{00000000-0008-0000-0900-000012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30480</xdr:colOff>
          <xdr:row>7</xdr:row>
          <xdr:rowOff>0</xdr:rowOff>
        </xdr:from>
        <xdr:to>
          <xdr:col>53</xdr:col>
          <xdr:colOff>190500</xdr:colOff>
          <xdr:row>7</xdr:row>
          <xdr:rowOff>304800</xdr:rowOff>
        </xdr:to>
        <xdr:sp macro="" textlink="">
          <xdr:nvSpPr>
            <xdr:cNvPr id="162835" name="Button 19" hidden="1">
              <a:extLst>
                <a:ext uri="{63B3BB69-23CF-44E3-9099-C40C66FF867C}">
                  <a14:compatExt spid="_x0000_s162835"/>
                </a:ext>
                <a:ext uri="{FF2B5EF4-FFF2-40B4-BE49-F238E27FC236}">
                  <a16:creationId xmlns:a16="http://schemas.microsoft.com/office/drawing/2014/main" id="{00000000-0008-0000-0900-000013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37</xdr:col>
          <xdr:colOff>175260</xdr:colOff>
          <xdr:row>8</xdr:row>
          <xdr:rowOff>0</xdr:rowOff>
        </xdr:to>
        <xdr:sp macro="" textlink="">
          <xdr:nvSpPr>
            <xdr:cNvPr id="162836" name="Button 20" hidden="1">
              <a:extLst>
                <a:ext uri="{63B3BB69-23CF-44E3-9099-C40C66FF867C}">
                  <a14:compatExt spid="_x0000_s162836"/>
                </a:ext>
                <a:ext uri="{FF2B5EF4-FFF2-40B4-BE49-F238E27FC236}">
                  <a16:creationId xmlns:a16="http://schemas.microsoft.com/office/drawing/2014/main" id="{00000000-0008-0000-0900-0000147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6673" name="Button 1" hidden="1">
              <a:extLst>
                <a:ext uri="{63B3BB69-23CF-44E3-9099-C40C66FF867C}">
                  <a14:compatExt spid="_x0000_s156673"/>
                </a:ext>
                <a:ext uri="{FF2B5EF4-FFF2-40B4-BE49-F238E27FC236}">
                  <a16:creationId xmlns:a16="http://schemas.microsoft.com/office/drawing/2014/main" id="{00000000-0008-0000-0A00-000001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6674" name="Button 2" hidden="1">
              <a:extLst>
                <a:ext uri="{63B3BB69-23CF-44E3-9099-C40C66FF867C}">
                  <a14:compatExt spid="_x0000_s156674"/>
                </a:ext>
                <a:ext uri="{FF2B5EF4-FFF2-40B4-BE49-F238E27FC236}">
                  <a16:creationId xmlns:a16="http://schemas.microsoft.com/office/drawing/2014/main" id="{00000000-0008-0000-0A00-000002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6675" name="Button 3" hidden="1">
              <a:extLst>
                <a:ext uri="{63B3BB69-23CF-44E3-9099-C40C66FF867C}">
                  <a14:compatExt spid="_x0000_s156675"/>
                </a:ext>
                <a:ext uri="{FF2B5EF4-FFF2-40B4-BE49-F238E27FC236}">
                  <a16:creationId xmlns:a16="http://schemas.microsoft.com/office/drawing/2014/main" id="{00000000-0008-0000-0A00-000003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6676" name="Button 4" hidden="1">
              <a:extLst>
                <a:ext uri="{63B3BB69-23CF-44E3-9099-C40C66FF867C}">
                  <a14:compatExt spid="_x0000_s156676"/>
                </a:ext>
                <a:ext uri="{FF2B5EF4-FFF2-40B4-BE49-F238E27FC236}">
                  <a16:creationId xmlns:a16="http://schemas.microsoft.com/office/drawing/2014/main" id="{00000000-0008-0000-0A00-000004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6677" name="Button 5" hidden="1">
              <a:extLst>
                <a:ext uri="{63B3BB69-23CF-44E3-9099-C40C66FF867C}">
                  <a14:compatExt spid="_x0000_s156677"/>
                </a:ext>
                <a:ext uri="{FF2B5EF4-FFF2-40B4-BE49-F238E27FC236}">
                  <a16:creationId xmlns:a16="http://schemas.microsoft.com/office/drawing/2014/main" id="{00000000-0008-0000-0A00-000005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6678" name="Button 6" hidden="1">
              <a:extLst>
                <a:ext uri="{63B3BB69-23CF-44E3-9099-C40C66FF867C}">
                  <a14:compatExt spid="_x0000_s156678"/>
                </a:ext>
                <a:ext uri="{FF2B5EF4-FFF2-40B4-BE49-F238E27FC236}">
                  <a16:creationId xmlns:a16="http://schemas.microsoft.com/office/drawing/2014/main" id="{00000000-0008-0000-0A00-000006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6679" name="Button 7" hidden="1">
              <a:extLst>
                <a:ext uri="{63B3BB69-23CF-44E3-9099-C40C66FF867C}">
                  <a14:compatExt spid="_x0000_s156679"/>
                </a:ext>
                <a:ext uri="{FF2B5EF4-FFF2-40B4-BE49-F238E27FC236}">
                  <a16:creationId xmlns:a16="http://schemas.microsoft.com/office/drawing/2014/main" id="{00000000-0008-0000-0A00-000007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6680" name="Button 8" hidden="1">
              <a:extLst>
                <a:ext uri="{63B3BB69-23CF-44E3-9099-C40C66FF867C}">
                  <a14:compatExt spid="_x0000_s156680"/>
                </a:ext>
                <a:ext uri="{FF2B5EF4-FFF2-40B4-BE49-F238E27FC236}">
                  <a16:creationId xmlns:a16="http://schemas.microsoft.com/office/drawing/2014/main" id="{00000000-0008-0000-0A00-000008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6681" name="Button 9" hidden="1">
              <a:extLst>
                <a:ext uri="{63B3BB69-23CF-44E3-9099-C40C66FF867C}">
                  <a14:compatExt spid="_x0000_s156681"/>
                </a:ext>
                <a:ext uri="{FF2B5EF4-FFF2-40B4-BE49-F238E27FC236}">
                  <a16:creationId xmlns:a16="http://schemas.microsoft.com/office/drawing/2014/main" id="{00000000-0008-0000-0A00-000009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6682" name="Button 10" hidden="1">
              <a:extLst>
                <a:ext uri="{63B3BB69-23CF-44E3-9099-C40C66FF867C}">
                  <a14:compatExt spid="_x0000_s156682"/>
                </a:ext>
                <a:ext uri="{FF2B5EF4-FFF2-40B4-BE49-F238E27FC236}">
                  <a16:creationId xmlns:a16="http://schemas.microsoft.com/office/drawing/2014/main" id="{00000000-0008-0000-0A00-00000A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6683" name="Button 11" hidden="1">
              <a:extLst>
                <a:ext uri="{63B3BB69-23CF-44E3-9099-C40C66FF867C}">
                  <a14:compatExt spid="_x0000_s156683"/>
                </a:ext>
                <a:ext uri="{FF2B5EF4-FFF2-40B4-BE49-F238E27FC236}">
                  <a16:creationId xmlns:a16="http://schemas.microsoft.com/office/drawing/2014/main" id="{00000000-0008-0000-0A00-00000B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6684" name="Button 12" hidden="1">
              <a:extLst>
                <a:ext uri="{63B3BB69-23CF-44E3-9099-C40C66FF867C}">
                  <a14:compatExt spid="_x0000_s156684"/>
                </a:ext>
                <a:ext uri="{FF2B5EF4-FFF2-40B4-BE49-F238E27FC236}">
                  <a16:creationId xmlns:a16="http://schemas.microsoft.com/office/drawing/2014/main" id="{00000000-0008-0000-0A00-00000C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6685" name="Button 13" hidden="1">
              <a:extLst>
                <a:ext uri="{63B3BB69-23CF-44E3-9099-C40C66FF867C}">
                  <a14:compatExt spid="_x0000_s156685"/>
                </a:ext>
                <a:ext uri="{FF2B5EF4-FFF2-40B4-BE49-F238E27FC236}">
                  <a16:creationId xmlns:a16="http://schemas.microsoft.com/office/drawing/2014/main" id="{00000000-0008-0000-0A00-00000D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6686" name="Button 14" hidden="1">
              <a:extLst>
                <a:ext uri="{63B3BB69-23CF-44E3-9099-C40C66FF867C}">
                  <a14:compatExt spid="_x0000_s156686"/>
                </a:ext>
                <a:ext uri="{FF2B5EF4-FFF2-40B4-BE49-F238E27FC236}">
                  <a16:creationId xmlns:a16="http://schemas.microsoft.com/office/drawing/2014/main" id="{00000000-0008-0000-0A00-00000E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6687" name="Button 15" hidden="1">
              <a:extLst>
                <a:ext uri="{63B3BB69-23CF-44E3-9099-C40C66FF867C}">
                  <a14:compatExt spid="_x0000_s156687"/>
                </a:ext>
                <a:ext uri="{FF2B5EF4-FFF2-40B4-BE49-F238E27FC236}">
                  <a16:creationId xmlns:a16="http://schemas.microsoft.com/office/drawing/2014/main" id="{00000000-0008-0000-0A00-00000F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6688" name="Button 16" hidden="1">
              <a:extLst>
                <a:ext uri="{63B3BB69-23CF-44E3-9099-C40C66FF867C}">
                  <a14:compatExt spid="_x0000_s156688"/>
                </a:ext>
                <a:ext uri="{FF2B5EF4-FFF2-40B4-BE49-F238E27FC236}">
                  <a16:creationId xmlns:a16="http://schemas.microsoft.com/office/drawing/2014/main" id="{00000000-0008-0000-0A00-000010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6689" name="Button 17" hidden="1">
              <a:extLst>
                <a:ext uri="{63B3BB69-23CF-44E3-9099-C40C66FF867C}">
                  <a14:compatExt spid="_x0000_s156689"/>
                </a:ext>
                <a:ext uri="{FF2B5EF4-FFF2-40B4-BE49-F238E27FC236}">
                  <a16:creationId xmlns:a16="http://schemas.microsoft.com/office/drawing/2014/main" id="{00000000-0008-0000-0A00-000011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6690" name="Button 18" hidden="1">
              <a:extLst>
                <a:ext uri="{63B3BB69-23CF-44E3-9099-C40C66FF867C}">
                  <a14:compatExt spid="_x0000_s156690"/>
                </a:ext>
                <a:ext uri="{FF2B5EF4-FFF2-40B4-BE49-F238E27FC236}">
                  <a16:creationId xmlns:a16="http://schemas.microsoft.com/office/drawing/2014/main" id="{00000000-0008-0000-0A00-000012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6691" name="Button 19" hidden="1">
              <a:extLst>
                <a:ext uri="{63B3BB69-23CF-44E3-9099-C40C66FF867C}">
                  <a14:compatExt spid="_x0000_s156691"/>
                </a:ext>
                <a:ext uri="{FF2B5EF4-FFF2-40B4-BE49-F238E27FC236}">
                  <a16:creationId xmlns:a16="http://schemas.microsoft.com/office/drawing/2014/main" id="{00000000-0008-0000-0A00-000013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6692" name="Button 20" hidden="1">
              <a:extLst>
                <a:ext uri="{63B3BB69-23CF-44E3-9099-C40C66FF867C}">
                  <a14:compatExt spid="_x0000_s156692"/>
                </a:ext>
                <a:ext uri="{FF2B5EF4-FFF2-40B4-BE49-F238E27FC236}">
                  <a16:creationId xmlns:a16="http://schemas.microsoft.com/office/drawing/2014/main" id="{00000000-0008-0000-0A00-0000146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4865" name="Button 1" hidden="1">
              <a:extLst>
                <a:ext uri="{63B3BB69-23CF-44E3-9099-C40C66FF867C}">
                  <a14:compatExt spid="_x0000_s164865"/>
                </a:ext>
                <a:ext uri="{FF2B5EF4-FFF2-40B4-BE49-F238E27FC236}">
                  <a16:creationId xmlns:a16="http://schemas.microsoft.com/office/drawing/2014/main" id="{00000000-0008-0000-0B00-000001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4866" name="Button 2" hidden="1">
              <a:extLst>
                <a:ext uri="{63B3BB69-23CF-44E3-9099-C40C66FF867C}">
                  <a14:compatExt spid="_x0000_s164866"/>
                </a:ext>
                <a:ext uri="{FF2B5EF4-FFF2-40B4-BE49-F238E27FC236}">
                  <a16:creationId xmlns:a16="http://schemas.microsoft.com/office/drawing/2014/main" id="{00000000-0008-0000-0B00-000002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4867" name="Button 3" hidden="1">
              <a:extLst>
                <a:ext uri="{63B3BB69-23CF-44E3-9099-C40C66FF867C}">
                  <a14:compatExt spid="_x0000_s164867"/>
                </a:ext>
                <a:ext uri="{FF2B5EF4-FFF2-40B4-BE49-F238E27FC236}">
                  <a16:creationId xmlns:a16="http://schemas.microsoft.com/office/drawing/2014/main" id="{00000000-0008-0000-0B00-000003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4868" name="Button 4" hidden="1">
              <a:extLst>
                <a:ext uri="{63B3BB69-23CF-44E3-9099-C40C66FF867C}">
                  <a14:compatExt spid="_x0000_s164868"/>
                </a:ext>
                <a:ext uri="{FF2B5EF4-FFF2-40B4-BE49-F238E27FC236}">
                  <a16:creationId xmlns:a16="http://schemas.microsoft.com/office/drawing/2014/main" id="{00000000-0008-0000-0B00-000004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4869" name="Button 5" hidden="1">
              <a:extLst>
                <a:ext uri="{63B3BB69-23CF-44E3-9099-C40C66FF867C}">
                  <a14:compatExt spid="_x0000_s164869"/>
                </a:ext>
                <a:ext uri="{FF2B5EF4-FFF2-40B4-BE49-F238E27FC236}">
                  <a16:creationId xmlns:a16="http://schemas.microsoft.com/office/drawing/2014/main" id="{00000000-0008-0000-0B00-000005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4870" name="Button 6" hidden="1">
              <a:extLst>
                <a:ext uri="{63B3BB69-23CF-44E3-9099-C40C66FF867C}">
                  <a14:compatExt spid="_x0000_s164870"/>
                </a:ext>
                <a:ext uri="{FF2B5EF4-FFF2-40B4-BE49-F238E27FC236}">
                  <a16:creationId xmlns:a16="http://schemas.microsoft.com/office/drawing/2014/main" id="{00000000-0008-0000-0B00-000006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4871" name="Button 7" hidden="1">
              <a:extLst>
                <a:ext uri="{63B3BB69-23CF-44E3-9099-C40C66FF867C}">
                  <a14:compatExt spid="_x0000_s164871"/>
                </a:ext>
                <a:ext uri="{FF2B5EF4-FFF2-40B4-BE49-F238E27FC236}">
                  <a16:creationId xmlns:a16="http://schemas.microsoft.com/office/drawing/2014/main" id="{00000000-0008-0000-0B00-000007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4872" name="Button 8" hidden="1">
              <a:extLst>
                <a:ext uri="{63B3BB69-23CF-44E3-9099-C40C66FF867C}">
                  <a14:compatExt spid="_x0000_s164872"/>
                </a:ext>
                <a:ext uri="{FF2B5EF4-FFF2-40B4-BE49-F238E27FC236}">
                  <a16:creationId xmlns:a16="http://schemas.microsoft.com/office/drawing/2014/main" id="{00000000-0008-0000-0B00-000008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4873" name="Button 9" hidden="1">
              <a:extLst>
                <a:ext uri="{63B3BB69-23CF-44E3-9099-C40C66FF867C}">
                  <a14:compatExt spid="_x0000_s164873"/>
                </a:ext>
                <a:ext uri="{FF2B5EF4-FFF2-40B4-BE49-F238E27FC236}">
                  <a16:creationId xmlns:a16="http://schemas.microsoft.com/office/drawing/2014/main" id="{00000000-0008-0000-0B00-000009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4874" name="Button 10" hidden="1">
              <a:extLst>
                <a:ext uri="{63B3BB69-23CF-44E3-9099-C40C66FF867C}">
                  <a14:compatExt spid="_x0000_s164874"/>
                </a:ext>
                <a:ext uri="{FF2B5EF4-FFF2-40B4-BE49-F238E27FC236}">
                  <a16:creationId xmlns:a16="http://schemas.microsoft.com/office/drawing/2014/main" id="{00000000-0008-0000-0B00-00000A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4875" name="Button 11" hidden="1">
              <a:extLst>
                <a:ext uri="{63B3BB69-23CF-44E3-9099-C40C66FF867C}">
                  <a14:compatExt spid="_x0000_s164875"/>
                </a:ext>
                <a:ext uri="{FF2B5EF4-FFF2-40B4-BE49-F238E27FC236}">
                  <a16:creationId xmlns:a16="http://schemas.microsoft.com/office/drawing/2014/main" id="{00000000-0008-0000-0B00-00000B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4876" name="Button 12" hidden="1">
              <a:extLst>
                <a:ext uri="{63B3BB69-23CF-44E3-9099-C40C66FF867C}">
                  <a14:compatExt spid="_x0000_s164876"/>
                </a:ext>
                <a:ext uri="{FF2B5EF4-FFF2-40B4-BE49-F238E27FC236}">
                  <a16:creationId xmlns:a16="http://schemas.microsoft.com/office/drawing/2014/main" id="{00000000-0008-0000-0B00-00000C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4877" name="Button 13" hidden="1">
              <a:extLst>
                <a:ext uri="{63B3BB69-23CF-44E3-9099-C40C66FF867C}">
                  <a14:compatExt spid="_x0000_s164877"/>
                </a:ext>
                <a:ext uri="{FF2B5EF4-FFF2-40B4-BE49-F238E27FC236}">
                  <a16:creationId xmlns:a16="http://schemas.microsoft.com/office/drawing/2014/main" id="{00000000-0008-0000-0B00-00000D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4878" name="Button 14" hidden="1">
              <a:extLst>
                <a:ext uri="{63B3BB69-23CF-44E3-9099-C40C66FF867C}">
                  <a14:compatExt spid="_x0000_s164878"/>
                </a:ext>
                <a:ext uri="{FF2B5EF4-FFF2-40B4-BE49-F238E27FC236}">
                  <a16:creationId xmlns:a16="http://schemas.microsoft.com/office/drawing/2014/main" id="{00000000-0008-0000-0B00-00000E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4879" name="Button 15" hidden="1">
              <a:extLst>
                <a:ext uri="{63B3BB69-23CF-44E3-9099-C40C66FF867C}">
                  <a14:compatExt spid="_x0000_s164879"/>
                </a:ext>
                <a:ext uri="{FF2B5EF4-FFF2-40B4-BE49-F238E27FC236}">
                  <a16:creationId xmlns:a16="http://schemas.microsoft.com/office/drawing/2014/main" id="{00000000-0008-0000-0B00-00000F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4880" name="Button 16" hidden="1">
              <a:extLst>
                <a:ext uri="{63B3BB69-23CF-44E3-9099-C40C66FF867C}">
                  <a14:compatExt spid="_x0000_s164880"/>
                </a:ext>
                <a:ext uri="{FF2B5EF4-FFF2-40B4-BE49-F238E27FC236}">
                  <a16:creationId xmlns:a16="http://schemas.microsoft.com/office/drawing/2014/main" id="{00000000-0008-0000-0B00-000010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4881" name="Button 17" hidden="1">
              <a:extLst>
                <a:ext uri="{63B3BB69-23CF-44E3-9099-C40C66FF867C}">
                  <a14:compatExt spid="_x0000_s164881"/>
                </a:ext>
                <a:ext uri="{FF2B5EF4-FFF2-40B4-BE49-F238E27FC236}">
                  <a16:creationId xmlns:a16="http://schemas.microsoft.com/office/drawing/2014/main" id="{00000000-0008-0000-0B00-000011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4882" name="Button 18" hidden="1">
              <a:extLst>
                <a:ext uri="{63B3BB69-23CF-44E3-9099-C40C66FF867C}">
                  <a14:compatExt spid="_x0000_s164882"/>
                </a:ext>
                <a:ext uri="{FF2B5EF4-FFF2-40B4-BE49-F238E27FC236}">
                  <a16:creationId xmlns:a16="http://schemas.microsoft.com/office/drawing/2014/main" id="{00000000-0008-0000-0B00-000012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4883" name="Button 19" hidden="1">
              <a:extLst>
                <a:ext uri="{63B3BB69-23CF-44E3-9099-C40C66FF867C}">
                  <a14:compatExt spid="_x0000_s164883"/>
                </a:ext>
                <a:ext uri="{FF2B5EF4-FFF2-40B4-BE49-F238E27FC236}">
                  <a16:creationId xmlns:a16="http://schemas.microsoft.com/office/drawing/2014/main" id="{00000000-0008-0000-0B00-000013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4884" name="Button 20" hidden="1">
              <a:extLst>
                <a:ext uri="{63B3BB69-23CF-44E3-9099-C40C66FF867C}">
                  <a14:compatExt spid="_x0000_s164884"/>
                </a:ext>
                <a:ext uri="{FF2B5EF4-FFF2-40B4-BE49-F238E27FC236}">
                  <a16:creationId xmlns:a16="http://schemas.microsoft.com/office/drawing/2014/main" id="{00000000-0008-0000-0B00-0000148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7697" name="Button 1" hidden="1">
              <a:extLst>
                <a:ext uri="{63B3BB69-23CF-44E3-9099-C40C66FF867C}">
                  <a14:compatExt spid="_x0000_s157697"/>
                </a:ext>
                <a:ext uri="{FF2B5EF4-FFF2-40B4-BE49-F238E27FC236}">
                  <a16:creationId xmlns:a16="http://schemas.microsoft.com/office/drawing/2014/main" id="{00000000-0008-0000-0C00-000001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7698" name="Button 2" hidden="1">
              <a:extLst>
                <a:ext uri="{63B3BB69-23CF-44E3-9099-C40C66FF867C}">
                  <a14:compatExt spid="_x0000_s157698"/>
                </a:ext>
                <a:ext uri="{FF2B5EF4-FFF2-40B4-BE49-F238E27FC236}">
                  <a16:creationId xmlns:a16="http://schemas.microsoft.com/office/drawing/2014/main" id="{00000000-0008-0000-0C00-000002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7699" name="Button 3" hidden="1">
              <a:extLst>
                <a:ext uri="{63B3BB69-23CF-44E3-9099-C40C66FF867C}">
                  <a14:compatExt spid="_x0000_s157699"/>
                </a:ext>
                <a:ext uri="{FF2B5EF4-FFF2-40B4-BE49-F238E27FC236}">
                  <a16:creationId xmlns:a16="http://schemas.microsoft.com/office/drawing/2014/main" id="{00000000-0008-0000-0C00-000003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7700" name="Button 4" hidden="1">
              <a:extLst>
                <a:ext uri="{63B3BB69-23CF-44E3-9099-C40C66FF867C}">
                  <a14:compatExt spid="_x0000_s157700"/>
                </a:ext>
                <a:ext uri="{FF2B5EF4-FFF2-40B4-BE49-F238E27FC236}">
                  <a16:creationId xmlns:a16="http://schemas.microsoft.com/office/drawing/2014/main" id="{00000000-0008-0000-0C00-000004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7701" name="Button 5" hidden="1">
              <a:extLst>
                <a:ext uri="{63B3BB69-23CF-44E3-9099-C40C66FF867C}">
                  <a14:compatExt spid="_x0000_s157701"/>
                </a:ext>
                <a:ext uri="{FF2B5EF4-FFF2-40B4-BE49-F238E27FC236}">
                  <a16:creationId xmlns:a16="http://schemas.microsoft.com/office/drawing/2014/main" id="{00000000-0008-0000-0C00-000005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7702" name="Button 6" hidden="1">
              <a:extLst>
                <a:ext uri="{63B3BB69-23CF-44E3-9099-C40C66FF867C}">
                  <a14:compatExt spid="_x0000_s157702"/>
                </a:ext>
                <a:ext uri="{FF2B5EF4-FFF2-40B4-BE49-F238E27FC236}">
                  <a16:creationId xmlns:a16="http://schemas.microsoft.com/office/drawing/2014/main" id="{00000000-0008-0000-0C00-000006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7703" name="Button 7" hidden="1">
              <a:extLst>
                <a:ext uri="{63B3BB69-23CF-44E3-9099-C40C66FF867C}">
                  <a14:compatExt spid="_x0000_s157703"/>
                </a:ext>
                <a:ext uri="{FF2B5EF4-FFF2-40B4-BE49-F238E27FC236}">
                  <a16:creationId xmlns:a16="http://schemas.microsoft.com/office/drawing/2014/main" id="{00000000-0008-0000-0C00-000007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7704" name="Button 8" hidden="1">
              <a:extLst>
                <a:ext uri="{63B3BB69-23CF-44E3-9099-C40C66FF867C}">
                  <a14:compatExt spid="_x0000_s157704"/>
                </a:ext>
                <a:ext uri="{FF2B5EF4-FFF2-40B4-BE49-F238E27FC236}">
                  <a16:creationId xmlns:a16="http://schemas.microsoft.com/office/drawing/2014/main" id="{00000000-0008-0000-0C00-000008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7705" name="Button 9" hidden="1">
              <a:extLst>
                <a:ext uri="{63B3BB69-23CF-44E3-9099-C40C66FF867C}">
                  <a14:compatExt spid="_x0000_s157705"/>
                </a:ext>
                <a:ext uri="{FF2B5EF4-FFF2-40B4-BE49-F238E27FC236}">
                  <a16:creationId xmlns:a16="http://schemas.microsoft.com/office/drawing/2014/main" id="{00000000-0008-0000-0C00-000009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7706" name="Button 10" hidden="1">
              <a:extLst>
                <a:ext uri="{63B3BB69-23CF-44E3-9099-C40C66FF867C}">
                  <a14:compatExt spid="_x0000_s157706"/>
                </a:ext>
                <a:ext uri="{FF2B5EF4-FFF2-40B4-BE49-F238E27FC236}">
                  <a16:creationId xmlns:a16="http://schemas.microsoft.com/office/drawing/2014/main" id="{00000000-0008-0000-0C00-00000A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7707" name="Button 11" hidden="1">
              <a:extLst>
                <a:ext uri="{63B3BB69-23CF-44E3-9099-C40C66FF867C}">
                  <a14:compatExt spid="_x0000_s157707"/>
                </a:ext>
                <a:ext uri="{FF2B5EF4-FFF2-40B4-BE49-F238E27FC236}">
                  <a16:creationId xmlns:a16="http://schemas.microsoft.com/office/drawing/2014/main" id="{00000000-0008-0000-0C00-00000B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7708" name="Button 12" hidden="1">
              <a:extLst>
                <a:ext uri="{63B3BB69-23CF-44E3-9099-C40C66FF867C}">
                  <a14:compatExt spid="_x0000_s157708"/>
                </a:ext>
                <a:ext uri="{FF2B5EF4-FFF2-40B4-BE49-F238E27FC236}">
                  <a16:creationId xmlns:a16="http://schemas.microsoft.com/office/drawing/2014/main" id="{00000000-0008-0000-0C00-00000C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7709" name="Button 13" hidden="1">
              <a:extLst>
                <a:ext uri="{63B3BB69-23CF-44E3-9099-C40C66FF867C}">
                  <a14:compatExt spid="_x0000_s157709"/>
                </a:ext>
                <a:ext uri="{FF2B5EF4-FFF2-40B4-BE49-F238E27FC236}">
                  <a16:creationId xmlns:a16="http://schemas.microsoft.com/office/drawing/2014/main" id="{00000000-0008-0000-0C00-00000D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7710" name="Button 14" hidden="1">
              <a:extLst>
                <a:ext uri="{63B3BB69-23CF-44E3-9099-C40C66FF867C}">
                  <a14:compatExt spid="_x0000_s157710"/>
                </a:ext>
                <a:ext uri="{FF2B5EF4-FFF2-40B4-BE49-F238E27FC236}">
                  <a16:creationId xmlns:a16="http://schemas.microsoft.com/office/drawing/2014/main" id="{00000000-0008-0000-0C00-00000E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7711" name="Button 15" hidden="1">
              <a:extLst>
                <a:ext uri="{63B3BB69-23CF-44E3-9099-C40C66FF867C}">
                  <a14:compatExt spid="_x0000_s157711"/>
                </a:ext>
                <a:ext uri="{FF2B5EF4-FFF2-40B4-BE49-F238E27FC236}">
                  <a16:creationId xmlns:a16="http://schemas.microsoft.com/office/drawing/2014/main" id="{00000000-0008-0000-0C00-00000F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7712" name="Button 16" hidden="1">
              <a:extLst>
                <a:ext uri="{63B3BB69-23CF-44E3-9099-C40C66FF867C}">
                  <a14:compatExt spid="_x0000_s157712"/>
                </a:ext>
                <a:ext uri="{FF2B5EF4-FFF2-40B4-BE49-F238E27FC236}">
                  <a16:creationId xmlns:a16="http://schemas.microsoft.com/office/drawing/2014/main" id="{00000000-0008-0000-0C00-000010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7713" name="Button 17" hidden="1">
              <a:extLst>
                <a:ext uri="{63B3BB69-23CF-44E3-9099-C40C66FF867C}">
                  <a14:compatExt spid="_x0000_s157713"/>
                </a:ext>
                <a:ext uri="{FF2B5EF4-FFF2-40B4-BE49-F238E27FC236}">
                  <a16:creationId xmlns:a16="http://schemas.microsoft.com/office/drawing/2014/main" id="{00000000-0008-0000-0C00-000011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7714" name="Button 18" hidden="1">
              <a:extLst>
                <a:ext uri="{63B3BB69-23CF-44E3-9099-C40C66FF867C}">
                  <a14:compatExt spid="_x0000_s157714"/>
                </a:ext>
                <a:ext uri="{FF2B5EF4-FFF2-40B4-BE49-F238E27FC236}">
                  <a16:creationId xmlns:a16="http://schemas.microsoft.com/office/drawing/2014/main" id="{00000000-0008-0000-0C00-000012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7715" name="Button 19" hidden="1">
              <a:extLst>
                <a:ext uri="{63B3BB69-23CF-44E3-9099-C40C66FF867C}">
                  <a14:compatExt spid="_x0000_s157715"/>
                </a:ext>
                <a:ext uri="{FF2B5EF4-FFF2-40B4-BE49-F238E27FC236}">
                  <a16:creationId xmlns:a16="http://schemas.microsoft.com/office/drawing/2014/main" id="{00000000-0008-0000-0C00-000013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7716" name="Button 20" hidden="1">
              <a:extLst>
                <a:ext uri="{63B3BB69-23CF-44E3-9099-C40C66FF867C}">
                  <a14:compatExt spid="_x0000_s157716"/>
                </a:ext>
                <a:ext uri="{FF2B5EF4-FFF2-40B4-BE49-F238E27FC236}">
                  <a16:creationId xmlns:a16="http://schemas.microsoft.com/office/drawing/2014/main" id="{00000000-0008-0000-0C00-0000146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0D00-00000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0D00-00000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0D00-00000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0D00-00000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0D00-000005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0D00-000006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5895" name="Button 7" hidden="1">
              <a:extLst>
                <a:ext uri="{63B3BB69-23CF-44E3-9099-C40C66FF867C}">
                  <a14:compatExt spid="_x0000_s165895"/>
                </a:ext>
                <a:ext uri="{FF2B5EF4-FFF2-40B4-BE49-F238E27FC236}">
                  <a16:creationId xmlns:a16="http://schemas.microsoft.com/office/drawing/2014/main" id="{00000000-0008-0000-0D00-000007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5896" name="Button 8" hidden="1">
              <a:extLst>
                <a:ext uri="{63B3BB69-23CF-44E3-9099-C40C66FF867C}">
                  <a14:compatExt spid="_x0000_s165896"/>
                </a:ext>
                <a:ext uri="{FF2B5EF4-FFF2-40B4-BE49-F238E27FC236}">
                  <a16:creationId xmlns:a16="http://schemas.microsoft.com/office/drawing/2014/main" id="{00000000-0008-0000-0D00-000008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5897" name="Button 9" hidden="1">
              <a:extLst>
                <a:ext uri="{63B3BB69-23CF-44E3-9099-C40C66FF867C}">
                  <a14:compatExt spid="_x0000_s165897"/>
                </a:ext>
                <a:ext uri="{FF2B5EF4-FFF2-40B4-BE49-F238E27FC236}">
                  <a16:creationId xmlns:a16="http://schemas.microsoft.com/office/drawing/2014/main" id="{00000000-0008-0000-0D00-000009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5898" name="Button 10" hidden="1">
              <a:extLst>
                <a:ext uri="{63B3BB69-23CF-44E3-9099-C40C66FF867C}">
                  <a14:compatExt spid="_x0000_s165898"/>
                </a:ext>
                <a:ext uri="{FF2B5EF4-FFF2-40B4-BE49-F238E27FC236}">
                  <a16:creationId xmlns:a16="http://schemas.microsoft.com/office/drawing/2014/main" id="{00000000-0008-0000-0D00-00000A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5899" name="Button 11" hidden="1">
              <a:extLst>
                <a:ext uri="{63B3BB69-23CF-44E3-9099-C40C66FF867C}">
                  <a14:compatExt spid="_x0000_s165899"/>
                </a:ext>
                <a:ext uri="{FF2B5EF4-FFF2-40B4-BE49-F238E27FC236}">
                  <a16:creationId xmlns:a16="http://schemas.microsoft.com/office/drawing/2014/main" id="{00000000-0008-0000-0D00-00000B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5900" name="Button 12" hidden="1">
              <a:extLst>
                <a:ext uri="{63B3BB69-23CF-44E3-9099-C40C66FF867C}">
                  <a14:compatExt spid="_x0000_s165900"/>
                </a:ext>
                <a:ext uri="{FF2B5EF4-FFF2-40B4-BE49-F238E27FC236}">
                  <a16:creationId xmlns:a16="http://schemas.microsoft.com/office/drawing/2014/main" id="{00000000-0008-0000-0D00-00000C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5901" name="Button 13" hidden="1">
              <a:extLst>
                <a:ext uri="{63B3BB69-23CF-44E3-9099-C40C66FF867C}">
                  <a14:compatExt spid="_x0000_s165901"/>
                </a:ext>
                <a:ext uri="{FF2B5EF4-FFF2-40B4-BE49-F238E27FC236}">
                  <a16:creationId xmlns:a16="http://schemas.microsoft.com/office/drawing/2014/main" id="{00000000-0008-0000-0D00-00000D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5902" name="Button 14" hidden="1">
              <a:extLst>
                <a:ext uri="{63B3BB69-23CF-44E3-9099-C40C66FF867C}">
                  <a14:compatExt spid="_x0000_s165902"/>
                </a:ext>
                <a:ext uri="{FF2B5EF4-FFF2-40B4-BE49-F238E27FC236}">
                  <a16:creationId xmlns:a16="http://schemas.microsoft.com/office/drawing/2014/main" id="{00000000-0008-0000-0D00-00000E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5903" name="Button 15" hidden="1">
              <a:extLst>
                <a:ext uri="{63B3BB69-23CF-44E3-9099-C40C66FF867C}">
                  <a14:compatExt spid="_x0000_s165903"/>
                </a:ext>
                <a:ext uri="{FF2B5EF4-FFF2-40B4-BE49-F238E27FC236}">
                  <a16:creationId xmlns:a16="http://schemas.microsoft.com/office/drawing/2014/main" id="{00000000-0008-0000-0D00-00000F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5904" name="Button 16" hidden="1">
              <a:extLst>
                <a:ext uri="{63B3BB69-23CF-44E3-9099-C40C66FF867C}">
                  <a14:compatExt spid="_x0000_s165904"/>
                </a:ext>
                <a:ext uri="{FF2B5EF4-FFF2-40B4-BE49-F238E27FC236}">
                  <a16:creationId xmlns:a16="http://schemas.microsoft.com/office/drawing/2014/main" id="{00000000-0008-0000-0D00-000010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5905" name="Button 17" hidden="1">
              <a:extLst>
                <a:ext uri="{63B3BB69-23CF-44E3-9099-C40C66FF867C}">
                  <a14:compatExt spid="_x0000_s165905"/>
                </a:ext>
                <a:ext uri="{FF2B5EF4-FFF2-40B4-BE49-F238E27FC236}">
                  <a16:creationId xmlns:a16="http://schemas.microsoft.com/office/drawing/2014/main" id="{00000000-0008-0000-0D00-00001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5906" name="Button 18" hidden="1">
              <a:extLst>
                <a:ext uri="{63B3BB69-23CF-44E3-9099-C40C66FF867C}">
                  <a14:compatExt spid="_x0000_s165906"/>
                </a:ext>
                <a:ext uri="{FF2B5EF4-FFF2-40B4-BE49-F238E27FC236}">
                  <a16:creationId xmlns:a16="http://schemas.microsoft.com/office/drawing/2014/main" id="{00000000-0008-0000-0D00-00001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5907" name="Button 19" hidden="1">
              <a:extLst>
                <a:ext uri="{63B3BB69-23CF-44E3-9099-C40C66FF867C}">
                  <a14:compatExt spid="_x0000_s165907"/>
                </a:ext>
                <a:ext uri="{FF2B5EF4-FFF2-40B4-BE49-F238E27FC236}">
                  <a16:creationId xmlns:a16="http://schemas.microsoft.com/office/drawing/2014/main" id="{00000000-0008-0000-0D00-00001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5908" name="Button 20" hidden="1">
              <a:extLst>
                <a:ext uri="{63B3BB69-23CF-44E3-9099-C40C66FF867C}">
                  <a14:compatExt spid="_x0000_s165908"/>
                </a:ext>
                <a:ext uri="{FF2B5EF4-FFF2-40B4-BE49-F238E27FC236}">
                  <a16:creationId xmlns:a16="http://schemas.microsoft.com/office/drawing/2014/main" id="{00000000-0008-0000-0D00-00001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0E00-00000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0E00-00000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0E00-00000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0E00-00000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0E00-000005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0E00-000006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6919" name="Button 7" hidden="1">
              <a:extLst>
                <a:ext uri="{63B3BB69-23CF-44E3-9099-C40C66FF867C}">
                  <a14:compatExt spid="_x0000_s166919"/>
                </a:ext>
                <a:ext uri="{FF2B5EF4-FFF2-40B4-BE49-F238E27FC236}">
                  <a16:creationId xmlns:a16="http://schemas.microsoft.com/office/drawing/2014/main" id="{00000000-0008-0000-0E00-000007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6920" name="Button 8" hidden="1">
              <a:extLst>
                <a:ext uri="{63B3BB69-23CF-44E3-9099-C40C66FF867C}">
                  <a14:compatExt spid="_x0000_s166920"/>
                </a:ext>
                <a:ext uri="{FF2B5EF4-FFF2-40B4-BE49-F238E27FC236}">
                  <a16:creationId xmlns:a16="http://schemas.microsoft.com/office/drawing/2014/main" id="{00000000-0008-0000-0E00-000008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6921" name="Button 9" hidden="1">
              <a:extLst>
                <a:ext uri="{63B3BB69-23CF-44E3-9099-C40C66FF867C}">
                  <a14:compatExt spid="_x0000_s166921"/>
                </a:ext>
                <a:ext uri="{FF2B5EF4-FFF2-40B4-BE49-F238E27FC236}">
                  <a16:creationId xmlns:a16="http://schemas.microsoft.com/office/drawing/2014/main" id="{00000000-0008-0000-0E00-000009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6922" name="Button 10" hidden="1">
              <a:extLst>
                <a:ext uri="{63B3BB69-23CF-44E3-9099-C40C66FF867C}">
                  <a14:compatExt spid="_x0000_s166922"/>
                </a:ext>
                <a:ext uri="{FF2B5EF4-FFF2-40B4-BE49-F238E27FC236}">
                  <a16:creationId xmlns:a16="http://schemas.microsoft.com/office/drawing/2014/main" id="{00000000-0008-0000-0E00-00000A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6923" name="Button 11" hidden="1">
              <a:extLst>
                <a:ext uri="{63B3BB69-23CF-44E3-9099-C40C66FF867C}">
                  <a14:compatExt spid="_x0000_s166923"/>
                </a:ext>
                <a:ext uri="{FF2B5EF4-FFF2-40B4-BE49-F238E27FC236}">
                  <a16:creationId xmlns:a16="http://schemas.microsoft.com/office/drawing/2014/main" id="{00000000-0008-0000-0E00-00000B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6924" name="Button 12" hidden="1">
              <a:extLst>
                <a:ext uri="{63B3BB69-23CF-44E3-9099-C40C66FF867C}">
                  <a14:compatExt spid="_x0000_s166924"/>
                </a:ext>
                <a:ext uri="{FF2B5EF4-FFF2-40B4-BE49-F238E27FC236}">
                  <a16:creationId xmlns:a16="http://schemas.microsoft.com/office/drawing/2014/main" id="{00000000-0008-0000-0E00-00000C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6925" name="Button 13" hidden="1">
              <a:extLst>
                <a:ext uri="{63B3BB69-23CF-44E3-9099-C40C66FF867C}">
                  <a14:compatExt spid="_x0000_s166925"/>
                </a:ext>
                <a:ext uri="{FF2B5EF4-FFF2-40B4-BE49-F238E27FC236}">
                  <a16:creationId xmlns:a16="http://schemas.microsoft.com/office/drawing/2014/main" id="{00000000-0008-0000-0E00-00000D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66926" name="Button 14" hidden="1">
              <a:extLst>
                <a:ext uri="{63B3BB69-23CF-44E3-9099-C40C66FF867C}">
                  <a14:compatExt spid="_x0000_s166926"/>
                </a:ext>
                <a:ext uri="{FF2B5EF4-FFF2-40B4-BE49-F238E27FC236}">
                  <a16:creationId xmlns:a16="http://schemas.microsoft.com/office/drawing/2014/main" id="{00000000-0008-0000-0E00-00000E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66927" name="Button 15" hidden="1">
              <a:extLst>
                <a:ext uri="{63B3BB69-23CF-44E3-9099-C40C66FF867C}">
                  <a14:compatExt spid="_x0000_s166927"/>
                </a:ext>
                <a:ext uri="{FF2B5EF4-FFF2-40B4-BE49-F238E27FC236}">
                  <a16:creationId xmlns:a16="http://schemas.microsoft.com/office/drawing/2014/main" id="{00000000-0008-0000-0E00-00000F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6928" name="Button 16" hidden="1">
              <a:extLst>
                <a:ext uri="{63B3BB69-23CF-44E3-9099-C40C66FF867C}">
                  <a14:compatExt spid="_x0000_s166928"/>
                </a:ext>
                <a:ext uri="{FF2B5EF4-FFF2-40B4-BE49-F238E27FC236}">
                  <a16:creationId xmlns:a16="http://schemas.microsoft.com/office/drawing/2014/main" id="{00000000-0008-0000-0E00-000010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66929" name="Button 17" hidden="1">
              <a:extLst>
                <a:ext uri="{63B3BB69-23CF-44E3-9099-C40C66FF867C}">
                  <a14:compatExt spid="_x0000_s166929"/>
                </a:ext>
                <a:ext uri="{FF2B5EF4-FFF2-40B4-BE49-F238E27FC236}">
                  <a16:creationId xmlns:a16="http://schemas.microsoft.com/office/drawing/2014/main" id="{00000000-0008-0000-0E00-00001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66930" name="Button 18" hidden="1">
              <a:extLst>
                <a:ext uri="{63B3BB69-23CF-44E3-9099-C40C66FF867C}">
                  <a14:compatExt spid="_x0000_s166930"/>
                </a:ext>
                <a:ext uri="{FF2B5EF4-FFF2-40B4-BE49-F238E27FC236}">
                  <a16:creationId xmlns:a16="http://schemas.microsoft.com/office/drawing/2014/main" id="{00000000-0008-0000-0E00-00001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66931" name="Button 19" hidden="1">
              <a:extLst>
                <a:ext uri="{63B3BB69-23CF-44E3-9099-C40C66FF867C}">
                  <a14:compatExt spid="_x0000_s166931"/>
                </a:ext>
                <a:ext uri="{FF2B5EF4-FFF2-40B4-BE49-F238E27FC236}">
                  <a16:creationId xmlns:a16="http://schemas.microsoft.com/office/drawing/2014/main" id="{00000000-0008-0000-0E00-00001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66932" name="Button 20" hidden="1">
              <a:extLst>
                <a:ext uri="{63B3BB69-23CF-44E3-9099-C40C66FF867C}">
                  <a14:compatExt spid="_x0000_s166932"/>
                </a:ext>
                <a:ext uri="{FF2B5EF4-FFF2-40B4-BE49-F238E27FC236}">
                  <a16:creationId xmlns:a16="http://schemas.microsoft.com/office/drawing/2014/main" id="{00000000-0008-0000-0E00-00001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58721" name="Button 1" hidden="1">
              <a:extLst>
                <a:ext uri="{63B3BB69-23CF-44E3-9099-C40C66FF867C}">
                  <a14:compatExt spid="_x0000_s158721"/>
                </a:ext>
                <a:ext uri="{FF2B5EF4-FFF2-40B4-BE49-F238E27FC236}">
                  <a16:creationId xmlns:a16="http://schemas.microsoft.com/office/drawing/2014/main" id="{00000000-0008-0000-0F00-00000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58722" name="Button 2" hidden="1">
              <a:extLst>
                <a:ext uri="{63B3BB69-23CF-44E3-9099-C40C66FF867C}">
                  <a14:compatExt spid="_x0000_s158722"/>
                </a:ext>
                <a:ext uri="{FF2B5EF4-FFF2-40B4-BE49-F238E27FC236}">
                  <a16:creationId xmlns:a16="http://schemas.microsoft.com/office/drawing/2014/main" id="{00000000-0008-0000-0F00-00000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58723" name="Button 3" hidden="1">
              <a:extLst>
                <a:ext uri="{63B3BB69-23CF-44E3-9099-C40C66FF867C}">
                  <a14:compatExt spid="_x0000_s158723"/>
                </a:ext>
                <a:ext uri="{FF2B5EF4-FFF2-40B4-BE49-F238E27FC236}">
                  <a16:creationId xmlns:a16="http://schemas.microsoft.com/office/drawing/2014/main" id="{00000000-0008-0000-0F00-00000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8724" name="Button 4" hidden="1">
              <a:extLst>
                <a:ext uri="{63B3BB69-23CF-44E3-9099-C40C66FF867C}">
                  <a14:compatExt spid="_x0000_s158724"/>
                </a:ext>
                <a:ext uri="{FF2B5EF4-FFF2-40B4-BE49-F238E27FC236}">
                  <a16:creationId xmlns:a16="http://schemas.microsoft.com/office/drawing/2014/main" id="{00000000-0008-0000-0F00-00000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58725" name="Button 5" hidden="1">
              <a:extLst>
                <a:ext uri="{63B3BB69-23CF-44E3-9099-C40C66FF867C}">
                  <a14:compatExt spid="_x0000_s158725"/>
                </a:ext>
                <a:ext uri="{FF2B5EF4-FFF2-40B4-BE49-F238E27FC236}">
                  <a16:creationId xmlns:a16="http://schemas.microsoft.com/office/drawing/2014/main" id="{00000000-0008-0000-0F00-000005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58726" name="Button 6" hidden="1">
              <a:extLst>
                <a:ext uri="{63B3BB69-23CF-44E3-9099-C40C66FF867C}">
                  <a14:compatExt spid="_x0000_s158726"/>
                </a:ext>
                <a:ext uri="{FF2B5EF4-FFF2-40B4-BE49-F238E27FC236}">
                  <a16:creationId xmlns:a16="http://schemas.microsoft.com/office/drawing/2014/main" id="{00000000-0008-0000-0F00-000006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58727" name="Button 7" hidden="1">
              <a:extLst>
                <a:ext uri="{63B3BB69-23CF-44E3-9099-C40C66FF867C}">
                  <a14:compatExt spid="_x0000_s158727"/>
                </a:ext>
                <a:ext uri="{FF2B5EF4-FFF2-40B4-BE49-F238E27FC236}">
                  <a16:creationId xmlns:a16="http://schemas.microsoft.com/office/drawing/2014/main" id="{00000000-0008-0000-0F00-000007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58728" name="Button 8" hidden="1">
              <a:extLst>
                <a:ext uri="{63B3BB69-23CF-44E3-9099-C40C66FF867C}">
                  <a14:compatExt spid="_x0000_s158728"/>
                </a:ext>
                <a:ext uri="{FF2B5EF4-FFF2-40B4-BE49-F238E27FC236}">
                  <a16:creationId xmlns:a16="http://schemas.microsoft.com/office/drawing/2014/main" id="{00000000-0008-0000-0F00-000008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58729" name="Button 9" hidden="1">
              <a:extLst>
                <a:ext uri="{63B3BB69-23CF-44E3-9099-C40C66FF867C}">
                  <a14:compatExt spid="_x0000_s158729"/>
                </a:ext>
                <a:ext uri="{FF2B5EF4-FFF2-40B4-BE49-F238E27FC236}">
                  <a16:creationId xmlns:a16="http://schemas.microsoft.com/office/drawing/2014/main" id="{00000000-0008-0000-0F00-000009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58730" name="Button 10" hidden="1">
              <a:extLst>
                <a:ext uri="{63B3BB69-23CF-44E3-9099-C40C66FF867C}">
                  <a14:compatExt spid="_x0000_s158730"/>
                </a:ext>
                <a:ext uri="{FF2B5EF4-FFF2-40B4-BE49-F238E27FC236}">
                  <a16:creationId xmlns:a16="http://schemas.microsoft.com/office/drawing/2014/main" id="{00000000-0008-0000-0F00-00000A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58731" name="Button 11" hidden="1">
              <a:extLst>
                <a:ext uri="{63B3BB69-23CF-44E3-9099-C40C66FF867C}">
                  <a14:compatExt spid="_x0000_s158731"/>
                </a:ext>
                <a:ext uri="{FF2B5EF4-FFF2-40B4-BE49-F238E27FC236}">
                  <a16:creationId xmlns:a16="http://schemas.microsoft.com/office/drawing/2014/main" id="{00000000-0008-0000-0F00-00000B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58732" name="Button 12" hidden="1">
              <a:extLst>
                <a:ext uri="{63B3BB69-23CF-44E3-9099-C40C66FF867C}">
                  <a14:compatExt spid="_x0000_s158732"/>
                </a:ext>
                <a:ext uri="{FF2B5EF4-FFF2-40B4-BE49-F238E27FC236}">
                  <a16:creationId xmlns:a16="http://schemas.microsoft.com/office/drawing/2014/main" id="{00000000-0008-0000-0F00-00000C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58733" name="Button 13" hidden="1">
              <a:extLst>
                <a:ext uri="{63B3BB69-23CF-44E3-9099-C40C66FF867C}">
                  <a14:compatExt spid="_x0000_s158733"/>
                </a:ext>
                <a:ext uri="{FF2B5EF4-FFF2-40B4-BE49-F238E27FC236}">
                  <a16:creationId xmlns:a16="http://schemas.microsoft.com/office/drawing/2014/main" id="{00000000-0008-0000-0F00-00000D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58734" name="Button 14" hidden="1">
              <a:extLst>
                <a:ext uri="{63B3BB69-23CF-44E3-9099-C40C66FF867C}">
                  <a14:compatExt spid="_x0000_s158734"/>
                </a:ext>
                <a:ext uri="{FF2B5EF4-FFF2-40B4-BE49-F238E27FC236}">
                  <a16:creationId xmlns:a16="http://schemas.microsoft.com/office/drawing/2014/main" id="{00000000-0008-0000-0F00-00000E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58735" name="Button 15" hidden="1">
              <a:extLst>
                <a:ext uri="{63B3BB69-23CF-44E3-9099-C40C66FF867C}">
                  <a14:compatExt spid="_x0000_s158735"/>
                </a:ext>
                <a:ext uri="{FF2B5EF4-FFF2-40B4-BE49-F238E27FC236}">
                  <a16:creationId xmlns:a16="http://schemas.microsoft.com/office/drawing/2014/main" id="{00000000-0008-0000-0F00-00000F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58736" name="Button 16" hidden="1">
              <a:extLst>
                <a:ext uri="{63B3BB69-23CF-44E3-9099-C40C66FF867C}">
                  <a14:compatExt spid="_x0000_s158736"/>
                </a:ext>
                <a:ext uri="{FF2B5EF4-FFF2-40B4-BE49-F238E27FC236}">
                  <a16:creationId xmlns:a16="http://schemas.microsoft.com/office/drawing/2014/main" id="{00000000-0008-0000-0F00-000010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58737" name="Button 17" hidden="1">
              <a:extLst>
                <a:ext uri="{63B3BB69-23CF-44E3-9099-C40C66FF867C}">
                  <a14:compatExt spid="_x0000_s158737"/>
                </a:ext>
                <a:ext uri="{FF2B5EF4-FFF2-40B4-BE49-F238E27FC236}">
                  <a16:creationId xmlns:a16="http://schemas.microsoft.com/office/drawing/2014/main" id="{00000000-0008-0000-0F00-000011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58738" name="Button 18" hidden="1">
              <a:extLst>
                <a:ext uri="{63B3BB69-23CF-44E3-9099-C40C66FF867C}">
                  <a14:compatExt spid="_x0000_s158738"/>
                </a:ext>
                <a:ext uri="{FF2B5EF4-FFF2-40B4-BE49-F238E27FC236}">
                  <a16:creationId xmlns:a16="http://schemas.microsoft.com/office/drawing/2014/main" id="{00000000-0008-0000-0F00-000012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58739" name="Button 19" hidden="1">
              <a:extLst>
                <a:ext uri="{63B3BB69-23CF-44E3-9099-C40C66FF867C}">
                  <a14:compatExt spid="_x0000_s158739"/>
                </a:ext>
                <a:ext uri="{FF2B5EF4-FFF2-40B4-BE49-F238E27FC236}">
                  <a16:creationId xmlns:a16="http://schemas.microsoft.com/office/drawing/2014/main" id="{00000000-0008-0000-0F00-000013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58740" name="Button 20" hidden="1">
              <a:extLst>
                <a:ext uri="{63B3BB69-23CF-44E3-9099-C40C66FF867C}">
                  <a14:compatExt spid="_x0000_s158740"/>
                </a:ext>
                <a:ext uri="{FF2B5EF4-FFF2-40B4-BE49-F238E27FC236}">
                  <a16:creationId xmlns:a16="http://schemas.microsoft.com/office/drawing/2014/main" id="{00000000-0008-0000-0F00-0000146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78177" name="Button 1" hidden="1">
              <a:extLst>
                <a:ext uri="{63B3BB69-23CF-44E3-9099-C40C66FF867C}">
                  <a14:compatExt spid="_x0000_s178177"/>
                </a:ext>
                <a:ext uri="{FF2B5EF4-FFF2-40B4-BE49-F238E27FC236}">
                  <a16:creationId xmlns:a16="http://schemas.microsoft.com/office/drawing/2014/main" id="{00000000-0008-0000-1000-000001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78178" name="Button 2" hidden="1">
              <a:extLst>
                <a:ext uri="{63B3BB69-23CF-44E3-9099-C40C66FF867C}">
                  <a14:compatExt spid="_x0000_s178178"/>
                </a:ext>
                <a:ext uri="{FF2B5EF4-FFF2-40B4-BE49-F238E27FC236}">
                  <a16:creationId xmlns:a16="http://schemas.microsoft.com/office/drawing/2014/main" id="{00000000-0008-0000-1000-000002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78179" name="Button 3" hidden="1">
              <a:extLst>
                <a:ext uri="{63B3BB69-23CF-44E3-9099-C40C66FF867C}">
                  <a14:compatExt spid="_x0000_s178179"/>
                </a:ext>
                <a:ext uri="{FF2B5EF4-FFF2-40B4-BE49-F238E27FC236}">
                  <a16:creationId xmlns:a16="http://schemas.microsoft.com/office/drawing/2014/main" id="{00000000-0008-0000-1000-000003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8180" name="Button 4" hidden="1">
              <a:extLst>
                <a:ext uri="{63B3BB69-23CF-44E3-9099-C40C66FF867C}">
                  <a14:compatExt spid="_x0000_s178180"/>
                </a:ext>
                <a:ext uri="{FF2B5EF4-FFF2-40B4-BE49-F238E27FC236}">
                  <a16:creationId xmlns:a16="http://schemas.microsoft.com/office/drawing/2014/main" id="{00000000-0008-0000-1000-000004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78181" name="Button 5" hidden="1">
              <a:extLst>
                <a:ext uri="{63B3BB69-23CF-44E3-9099-C40C66FF867C}">
                  <a14:compatExt spid="_x0000_s178181"/>
                </a:ext>
                <a:ext uri="{FF2B5EF4-FFF2-40B4-BE49-F238E27FC236}">
                  <a16:creationId xmlns:a16="http://schemas.microsoft.com/office/drawing/2014/main" id="{00000000-0008-0000-1000-000005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78182" name="Button 6" hidden="1">
              <a:extLst>
                <a:ext uri="{63B3BB69-23CF-44E3-9099-C40C66FF867C}">
                  <a14:compatExt spid="_x0000_s178182"/>
                </a:ext>
                <a:ext uri="{FF2B5EF4-FFF2-40B4-BE49-F238E27FC236}">
                  <a16:creationId xmlns:a16="http://schemas.microsoft.com/office/drawing/2014/main" id="{00000000-0008-0000-1000-000006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78183" name="Button 7" hidden="1">
              <a:extLst>
                <a:ext uri="{63B3BB69-23CF-44E3-9099-C40C66FF867C}">
                  <a14:compatExt spid="_x0000_s178183"/>
                </a:ext>
                <a:ext uri="{FF2B5EF4-FFF2-40B4-BE49-F238E27FC236}">
                  <a16:creationId xmlns:a16="http://schemas.microsoft.com/office/drawing/2014/main" id="{00000000-0008-0000-1000-000007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78184" name="Button 8" hidden="1">
              <a:extLst>
                <a:ext uri="{63B3BB69-23CF-44E3-9099-C40C66FF867C}">
                  <a14:compatExt spid="_x0000_s178184"/>
                </a:ext>
                <a:ext uri="{FF2B5EF4-FFF2-40B4-BE49-F238E27FC236}">
                  <a16:creationId xmlns:a16="http://schemas.microsoft.com/office/drawing/2014/main" id="{00000000-0008-0000-1000-000008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78185" name="Button 9" hidden="1">
              <a:extLst>
                <a:ext uri="{63B3BB69-23CF-44E3-9099-C40C66FF867C}">
                  <a14:compatExt spid="_x0000_s178185"/>
                </a:ext>
                <a:ext uri="{FF2B5EF4-FFF2-40B4-BE49-F238E27FC236}">
                  <a16:creationId xmlns:a16="http://schemas.microsoft.com/office/drawing/2014/main" id="{00000000-0008-0000-1000-000009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78186" name="Button 10" hidden="1">
              <a:extLst>
                <a:ext uri="{63B3BB69-23CF-44E3-9099-C40C66FF867C}">
                  <a14:compatExt spid="_x0000_s178186"/>
                </a:ext>
                <a:ext uri="{FF2B5EF4-FFF2-40B4-BE49-F238E27FC236}">
                  <a16:creationId xmlns:a16="http://schemas.microsoft.com/office/drawing/2014/main" id="{00000000-0008-0000-1000-00000A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78187" name="Button 11" hidden="1">
              <a:extLst>
                <a:ext uri="{63B3BB69-23CF-44E3-9099-C40C66FF867C}">
                  <a14:compatExt spid="_x0000_s178187"/>
                </a:ext>
                <a:ext uri="{FF2B5EF4-FFF2-40B4-BE49-F238E27FC236}">
                  <a16:creationId xmlns:a16="http://schemas.microsoft.com/office/drawing/2014/main" id="{00000000-0008-0000-1000-00000B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78188" name="Button 12" hidden="1">
              <a:extLst>
                <a:ext uri="{63B3BB69-23CF-44E3-9099-C40C66FF867C}">
                  <a14:compatExt spid="_x0000_s178188"/>
                </a:ext>
                <a:ext uri="{FF2B5EF4-FFF2-40B4-BE49-F238E27FC236}">
                  <a16:creationId xmlns:a16="http://schemas.microsoft.com/office/drawing/2014/main" id="{00000000-0008-0000-1000-00000C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78189" name="Button 13" hidden="1">
              <a:extLst>
                <a:ext uri="{63B3BB69-23CF-44E3-9099-C40C66FF867C}">
                  <a14:compatExt spid="_x0000_s178189"/>
                </a:ext>
                <a:ext uri="{FF2B5EF4-FFF2-40B4-BE49-F238E27FC236}">
                  <a16:creationId xmlns:a16="http://schemas.microsoft.com/office/drawing/2014/main" id="{00000000-0008-0000-1000-00000D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6</xdr:row>
          <xdr:rowOff>152400</xdr:rowOff>
        </xdr:from>
        <xdr:to>
          <xdr:col>38</xdr:col>
          <xdr:colOff>0</xdr:colOff>
          <xdr:row>7</xdr:row>
          <xdr:rowOff>160020</xdr:rowOff>
        </xdr:to>
        <xdr:sp macro="" textlink="">
          <xdr:nvSpPr>
            <xdr:cNvPr id="178190" name="Button 14" hidden="1">
              <a:extLst>
                <a:ext uri="{63B3BB69-23CF-44E3-9099-C40C66FF867C}">
                  <a14:compatExt spid="_x0000_s178190"/>
                </a:ext>
                <a:ext uri="{FF2B5EF4-FFF2-40B4-BE49-F238E27FC236}">
                  <a16:creationId xmlns:a16="http://schemas.microsoft.com/office/drawing/2014/main" id="{00000000-0008-0000-1000-00000E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22860</xdr:colOff>
          <xdr:row>7</xdr:row>
          <xdr:rowOff>7620</xdr:rowOff>
        </xdr:from>
        <xdr:to>
          <xdr:col>46</xdr:col>
          <xdr:colOff>0</xdr:colOff>
          <xdr:row>8</xdr:row>
          <xdr:rowOff>0</xdr:rowOff>
        </xdr:to>
        <xdr:sp macro="" textlink="">
          <xdr:nvSpPr>
            <xdr:cNvPr id="178191" name="Button 15" hidden="1">
              <a:extLst>
                <a:ext uri="{63B3BB69-23CF-44E3-9099-C40C66FF867C}">
                  <a14:compatExt spid="_x0000_s178191"/>
                </a:ext>
                <a:ext uri="{FF2B5EF4-FFF2-40B4-BE49-F238E27FC236}">
                  <a16:creationId xmlns:a16="http://schemas.microsoft.com/office/drawing/2014/main" id="{00000000-0008-0000-1000-00000F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78192" name="Button 16" hidden="1">
              <a:extLst>
                <a:ext uri="{63B3BB69-23CF-44E3-9099-C40C66FF867C}">
                  <a14:compatExt spid="_x0000_s178192"/>
                </a:ext>
                <a:ext uri="{FF2B5EF4-FFF2-40B4-BE49-F238E27FC236}">
                  <a16:creationId xmlns:a16="http://schemas.microsoft.com/office/drawing/2014/main" id="{00000000-0008-0000-1000-000010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22860</xdr:colOff>
          <xdr:row>7</xdr:row>
          <xdr:rowOff>7620</xdr:rowOff>
        </xdr:from>
        <xdr:to>
          <xdr:col>38</xdr:col>
          <xdr:colOff>0</xdr:colOff>
          <xdr:row>8</xdr:row>
          <xdr:rowOff>0</xdr:rowOff>
        </xdr:to>
        <xdr:sp macro="" textlink="">
          <xdr:nvSpPr>
            <xdr:cNvPr id="178193" name="Button 17" hidden="1">
              <a:extLst>
                <a:ext uri="{63B3BB69-23CF-44E3-9099-C40C66FF867C}">
                  <a14:compatExt spid="_x0000_s178193"/>
                </a:ext>
                <a:ext uri="{FF2B5EF4-FFF2-40B4-BE49-F238E27FC236}">
                  <a16:creationId xmlns:a16="http://schemas.microsoft.com/office/drawing/2014/main" id="{00000000-0008-0000-1000-000011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22860</xdr:rowOff>
        </xdr:from>
        <xdr:to>
          <xdr:col>38</xdr:col>
          <xdr:colOff>0</xdr:colOff>
          <xdr:row>7</xdr:row>
          <xdr:rowOff>190500</xdr:rowOff>
        </xdr:to>
        <xdr:sp macro="" textlink="">
          <xdr:nvSpPr>
            <xdr:cNvPr id="178194" name="Button 18" hidden="1">
              <a:extLst>
                <a:ext uri="{63B3BB69-23CF-44E3-9099-C40C66FF867C}">
                  <a14:compatExt spid="_x0000_s178194"/>
                </a:ext>
                <a:ext uri="{FF2B5EF4-FFF2-40B4-BE49-F238E27FC236}">
                  <a16:creationId xmlns:a16="http://schemas.microsoft.com/office/drawing/2014/main" id="{00000000-0008-0000-1000-000012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22860</xdr:rowOff>
        </xdr:from>
        <xdr:to>
          <xdr:col>46</xdr:col>
          <xdr:colOff>0</xdr:colOff>
          <xdr:row>7</xdr:row>
          <xdr:rowOff>190500</xdr:rowOff>
        </xdr:to>
        <xdr:sp macro="" textlink="">
          <xdr:nvSpPr>
            <xdr:cNvPr id="178195" name="Button 19" hidden="1">
              <a:extLst>
                <a:ext uri="{63B3BB69-23CF-44E3-9099-C40C66FF867C}">
                  <a14:compatExt spid="_x0000_s178195"/>
                </a:ext>
                <a:ext uri="{FF2B5EF4-FFF2-40B4-BE49-F238E27FC236}">
                  <a16:creationId xmlns:a16="http://schemas.microsoft.com/office/drawing/2014/main" id="{00000000-0008-0000-1000-000013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7620</xdr:rowOff>
        </xdr:from>
        <xdr:to>
          <xdr:col>46</xdr:col>
          <xdr:colOff>0</xdr:colOff>
          <xdr:row>8</xdr:row>
          <xdr:rowOff>0</xdr:rowOff>
        </xdr:to>
        <xdr:sp macro="" textlink="">
          <xdr:nvSpPr>
            <xdr:cNvPr id="178196" name="Button 20" hidden="1">
              <a:extLst>
                <a:ext uri="{63B3BB69-23CF-44E3-9099-C40C66FF867C}">
                  <a14:compatExt spid="_x0000_s178196"/>
                </a:ext>
                <a:ext uri="{FF2B5EF4-FFF2-40B4-BE49-F238E27FC236}">
                  <a16:creationId xmlns:a16="http://schemas.microsoft.com/office/drawing/2014/main" id="{00000000-0008-0000-1000-000014B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160020</xdr:colOff>
          <xdr:row>5</xdr:row>
          <xdr:rowOff>0</xdr:rowOff>
        </xdr:from>
        <xdr:to>
          <xdr:col>2</xdr:col>
          <xdr:colOff>487680</xdr:colOff>
          <xdr:row>7</xdr:row>
          <xdr:rowOff>7620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11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xdr:row>
          <xdr:rowOff>7620</xdr:rowOff>
        </xdr:from>
        <xdr:to>
          <xdr:col>11</xdr:col>
          <xdr:colOff>0</xdr:colOff>
          <xdr:row>7</xdr:row>
          <xdr:rowOff>182880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11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xdr:colOff>
          <xdr:row>7</xdr:row>
          <xdr:rowOff>0</xdr:rowOff>
        </xdr:from>
        <xdr:to>
          <xdr:col>19</xdr:col>
          <xdr:colOff>0</xdr:colOff>
          <xdr:row>7</xdr:row>
          <xdr:rowOff>175260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11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11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59</xdr:col>
          <xdr:colOff>30480</xdr:colOff>
          <xdr:row>2</xdr:row>
          <xdr:rowOff>7620</xdr:rowOff>
        </xdr:from>
        <xdr:to>
          <xdr:col>61</xdr:col>
          <xdr:colOff>0</xdr:colOff>
          <xdr:row>4</xdr:row>
          <xdr:rowOff>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11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7</xdr:row>
          <xdr:rowOff>7620</xdr:rowOff>
        </xdr:from>
        <xdr:to>
          <xdr:col>14</xdr:col>
          <xdr:colOff>0</xdr:colOff>
          <xdr:row>8</xdr:row>
          <xdr:rowOff>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11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0</xdr:colOff>
          <xdr:row>7</xdr:row>
          <xdr:rowOff>7620</xdr:rowOff>
        </xdr:from>
        <xdr:to>
          <xdr:col>22</xdr:col>
          <xdr:colOff>0</xdr:colOff>
          <xdr:row>8</xdr:row>
          <xdr:rowOff>0</xdr:rowOff>
        </xdr:to>
        <xdr:sp macro="" textlink="">
          <xdr:nvSpPr>
            <xdr:cNvPr id="167943" name="Button 7" hidden="1">
              <a:extLst>
                <a:ext uri="{63B3BB69-23CF-44E3-9099-C40C66FF867C}">
                  <a14:compatExt spid="_x0000_s167943"/>
                </a:ext>
                <a:ext uri="{FF2B5EF4-FFF2-40B4-BE49-F238E27FC236}">
                  <a16:creationId xmlns:a16="http://schemas.microsoft.com/office/drawing/2014/main" id="{00000000-0008-0000-1100-000007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22860</xdr:colOff>
          <xdr:row>7</xdr:row>
          <xdr:rowOff>7620</xdr:rowOff>
        </xdr:from>
        <xdr:to>
          <xdr:col>30</xdr:col>
          <xdr:colOff>0</xdr:colOff>
          <xdr:row>8</xdr:row>
          <xdr:rowOff>0</xdr:rowOff>
        </xdr:to>
        <xdr:sp macro="" textlink="">
          <xdr:nvSpPr>
            <xdr:cNvPr id="167944" name="Button 8" hidden="1">
              <a:extLst>
                <a:ext uri="{63B3BB69-23CF-44E3-9099-C40C66FF867C}">
                  <a14:compatExt spid="_x0000_s167944"/>
                </a:ext>
                <a:ext uri="{FF2B5EF4-FFF2-40B4-BE49-F238E27FC236}">
                  <a16:creationId xmlns:a16="http://schemas.microsoft.com/office/drawing/2014/main" id="{00000000-0008-0000-1100-000008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7</xdr:row>
          <xdr:rowOff>182880</xdr:rowOff>
        </xdr:to>
        <xdr:sp macro="" textlink="">
          <xdr:nvSpPr>
            <xdr:cNvPr id="167945" name="Button 9" hidden="1">
              <a:extLst>
                <a:ext uri="{63B3BB69-23CF-44E3-9099-C40C66FF867C}">
                  <a14:compatExt spid="_x0000_s167945"/>
                </a:ext>
                <a:ext uri="{FF2B5EF4-FFF2-40B4-BE49-F238E27FC236}">
                  <a16:creationId xmlns:a16="http://schemas.microsoft.com/office/drawing/2014/main" id="{00000000-0008-0000-1100-000009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56</xdr:col>
          <xdr:colOff>22860</xdr:colOff>
          <xdr:row>6</xdr:row>
          <xdr:rowOff>22860</xdr:rowOff>
        </xdr:from>
        <xdr:to>
          <xdr:col>57</xdr:col>
          <xdr:colOff>0</xdr:colOff>
          <xdr:row>8</xdr:row>
          <xdr:rowOff>0</xdr:rowOff>
        </xdr:to>
        <xdr:sp macro="" textlink="">
          <xdr:nvSpPr>
            <xdr:cNvPr id="167946" name="Button 10" hidden="1">
              <a:extLst>
                <a:ext uri="{63B3BB69-23CF-44E3-9099-C40C66FF867C}">
                  <a14:compatExt spid="_x0000_s167946"/>
                </a:ext>
                <a:ext uri="{FF2B5EF4-FFF2-40B4-BE49-F238E27FC236}">
                  <a16:creationId xmlns:a16="http://schemas.microsoft.com/office/drawing/2014/main" id="{00000000-0008-0000-1100-00000A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beste pl.pnt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30480</xdr:rowOff>
        </xdr:from>
        <xdr:to>
          <xdr:col>1</xdr:col>
          <xdr:colOff>7620</xdr:colOff>
          <xdr:row>8</xdr:row>
          <xdr:rowOff>0</xdr:rowOff>
        </xdr:to>
        <xdr:sp macro="" textlink="">
          <xdr:nvSpPr>
            <xdr:cNvPr id="167947" name="Button 11" hidden="1">
              <a:extLst>
                <a:ext uri="{63B3BB69-23CF-44E3-9099-C40C66FF867C}">
                  <a14:compatExt spid="_x0000_s167947"/>
                </a:ext>
                <a:ext uri="{FF2B5EF4-FFF2-40B4-BE49-F238E27FC236}">
                  <a16:creationId xmlns:a16="http://schemas.microsoft.com/office/drawing/2014/main" id="{00000000-0008-0000-1100-00000B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7620</xdr:colOff>
          <xdr:row>7</xdr:row>
          <xdr:rowOff>0</xdr:rowOff>
        </xdr:from>
        <xdr:to>
          <xdr:col>2</xdr:col>
          <xdr:colOff>1508760</xdr:colOff>
          <xdr:row>7</xdr:row>
          <xdr:rowOff>182880</xdr:rowOff>
        </xdr:to>
        <xdr:sp macro="" textlink="">
          <xdr:nvSpPr>
            <xdr:cNvPr id="167948" name="Button 12" hidden="1">
              <a:extLst>
                <a:ext uri="{63B3BB69-23CF-44E3-9099-C40C66FF867C}">
                  <a14:compatExt spid="_x0000_s167948"/>
                </a:ext>
                <a:ext uri="{FF2B5EF4-FFF2-40B4-BE49-F238E27FC236}">
                  <a16:creationId xmlns:a16="http://schemas.microsoft.com/office/drawing/2014/main" id="{00000000-0008-0000-1100-00000C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7620</xdr:colOff>
          <xdr:row>6</xdr:row>
          <xdr:rowOff>152400</xdr:rowOff>
        </xdr:from>
        <xdr:to>
          <xdr:col>27</xdr:col>
          <xdr:colOff>0</xdr:colOff>
          <xdr:row>7</xdr:row>
          <xdr:rowOff>160020</xdr:rowOff>
        </xdr:to>
        <xdr:sp macro="" textlink="">
          <xdr:nvSpPr>
            <xdr:cNvPr id="167949" name="Button 13" hidden="1">
              <a:extLst>
                <a:ext uri="{63B3BB69-23CF-44E3-9099-C40C66FF867C}">
                  <a14:compatExt spid="_x0000_s167949"/>
                </a:ext>
                <a:ext uri="{FF2B5EF4-FFF2-40B4-BE49-F238E27FC236}">
                  <a16:creationId xmlns:a16="http://schemas.microsoft.com/office/drawing/2014/main" id="{00000000-0008-0000-1100-00000D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6</xdr:row>
          <xdr:rowOff>152400</xdr:rowOff>
        </xdr:from>
        <xdr:to>
          <xdr:col>30</xdr:col>
          <xdr:colOff>0</xdr:colOff>
          <xdr:row>7</xdr:row>
          <xdr:rowOff>160020</xdr:rowOff>
        </xdr:to>
        <xdr:sp macro="" textlink="">
          <xdr:nvSpPr>
            <xdr:cNvPr id="167950" name="Button 14" hidden="1">
              <a:extLst>
                <a:ext uri="{63B3BB69-23CF-44E3-9099-C40C66FF867C}">
                  <a14:compatExt spid="_x0000_s167950"/>
                </a:ext>
                <a:ext uri="{FF2B5EF4-FFF2-40B4-BE49-F238E27FC236}">
                  <a16:creationId xmlns:a16="http://schemas.microsoft.com/office/drawing/2014/main" id="{00000000-0008-0000-1100-00000E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1" name="Button 15" hidden="1">
              <a:extLst>
                <a:ext uri="{63B3BB69-23CF-44E3-9099-C40C66FF867C}">
                  <a14:compatExt spid="_x0000_s167951"/>
                </a:ext>
                <a:ext uri="{FF2B5EF4-FFF2-40B4-BE49-F238E27FC236}">
                  <a16:creationId xmlns:a16="http://schemas.microsoft.com/office/drawing/2014/main" id="{00000000-0008-0000-1100-00000F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2" name="Button 16" hidden="1">
              <a:extLst>
                <a:ext uri="{63B3BB69-23CF-44E3-9099-C40C66FF867C}">
                  <a14:compatExt spid="_x0000_s167952"/>
                </a:ext>
                <a:ext uri="{FF2B5EF4-FFF2-40B4-BE49-F238E27FC236}">
                  <a16:creationId xmlns:a16="http://schemas.microsoft.com/office/drawing/2014/main" id="{00000000-0008-0000-1100-000010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3" name="Button 17" hidden="1">
              <a:extLst>
                <a:ext uri="{63B3BB69-23CF-44E3-9099-C40C66FF867C}">
                  <a14:compatExt spid="_x0000_s167953"/>
                </a:ext>
                <a:ext uri="{FF2B5EF4-FFF2-40B4-BE49-F238E27FC236}">
                  <a16:creationId xmlns:a16="http://schemas.microsoft.com/office/drawing/2014/main" id="{00000000-0008-0000-1100-00001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4" name="Button 18" hidden="1">
              <a:extLst>
                <a:ext uri="{63B3BB69-23CF-44E3-9099-C40C66FF867C}">
                  <a14:compatExt spid="_x0000_s167954"/>
                </a:ext>
                <a:ext uri="{FF2B5EF4-FFF2-40B4-BE49-F238E27FC236}">
                  <a16:creationId xmlns:a16="http://schemas.microsoft.com/office/drawing/2014/main" id="{00000000-0008-0000-1100-00001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22860</xdr:rowOff>
        </xdr:from>
        <xdr:to>
          <xdr:col>30</xdr:col>
          <xdr:colOff>0</xdr:colOff>
          <xdr:row>7</xdr:row>
          <xdr:rowOff>190500</xdr:rowOff>
        </xdr:to>
        <xdr:sp macro="" textlink="">
          <xdr:nvSpPr>
            <xdr:cNvPr id="167955" name="Button 19" hidden="1">
              <a:extLst>
                <a:ext uri="{63B3BB69-23CF-44E3-9099-C40C66FF867C}">
                  <a14:compatExt spid="_x0000_s167955"/>
                </a:ext>
                <a:ext uri="{FF2B5EF4-FFF2-40B4-BE49-F238E27FC236}">
                  <a16:creationId xmlns:a16="http://schemas.microsoft.com/office/drawing/2014/main" id="{00000000-0008-0000-1100-00001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Plaatsing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7620</xdr:rowOff>
        </xdr:from>
        <xdr:to>
          <xdr:col>30</xdr:col>
          <xdr:colOff>0</xdr:colOff>
          <xdr:row>8</xdr:row>
          <xdr:rowOff>0</xdr:rowOff>
        </xdr:to>
        <xdr:sp macro="" textlink="">
          <xdr:nvSpPr>
            <xdr:cNvPr id="167956" name="Button 20" hidden="1">
              <a:extLst>
                <a:ext uri="{63B3BB69-23CF-44E3-9099-C40C66FF867C}">
                  <a14:compatExt spid="_x0000_s167956"/>
                </a:ext>
                <a:ext uri="{FF2B5EF4-FFF2-40B4-BE49-F238E27FC236}">
                  <a16:creationId xmlns:a16="http://schemas.microsoft.com/office/drawing/2014/main" id="{00000000-0008-0000-1100-00001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xdr:colOff>
          <xdr:row>2</xdr:row>
          <xdr:rowOff>0</xdr:rowOff>
        </xdr:from>
        <xdr:to>
          <xdr:col>3</xdr:col>
          <xdr:colOff>1775460</xdr:colOff>
          <xdr:row>2</xdr:row>
          <xdr:rowOff>312420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1200-0000010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5</xdr:row>
          <xdr:rowOff>22860</xdr:rowOff>
        </xdr:from>
        <xdr:to>
          <xdr:col>2</xdr:col>
          <xdr:colOff>1143000</xdr:colOff>
          <xdr:row>6</xdr:row>
          <xdr:rowOff>144780</xdr:rowOff>
        </xdr:to>
        <xdr:sp macro="" textlink="">
          <xdr:nvSpPr>
            <xdr:cNvPr id="109569" name="Button 1" hidden="1">
              <a:extLst>
                <a:ext uri="{63B3BB69-23CF-44E3-9099-C40C66FF867C}">
                  <a14:compatExt spid="_x0000_s109569"/>
                </a:ext>
                <a:ext uri="{FF2B5EF4-FFF2-40B4-BE49-F238E27FC236}">
                  <a16:creationId xmlns:a16="http://schemas.microsoft.com/office/drawing/2014/main" id="{00000000-0008-0000-1300-000001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1165860</xdr:colOff>
          <xdr:row>5</xdr:row>
          <xdr:rowOff>22860</xdr:rowOff>
        </xdr:from>
        <xdr:to>
          <xdr:col>3</xdr:col>
          <xdr:colOff>792480</xdr:colOff>
          <xdr:row>6</xdr:row>
          <xdr:rowOff>144780</xdr:rowOff>
        </xdr:to>
        <xdr:sp macro="" textlink="">
          <xdr:nvSpPr>
            <xdr:cNvPr id="109570" name="Button 2" hidden="1">
              <a:extLst>
                <a:ext uri="{63B3BB69-23CF-44E3-9099-C40C66FF867C}">
                  <a14:compatExt spid="_x0000_s109570"/>
                </a:ext>
                <a:ext uri="{FF2B5EF4-FFF2-40B4-BE49-F238E27FC236}">
                  <a16:creationId xmlns:a16="http://schemas.microsoft.com/office/drawing/2014/main" id="{00000000-0008-0000-1300-000002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822960</xdr:colOff>
          <xdr:row>5</xdr:row>
          <xdr:rowOff>22860</xdr:rowOff>
        </xdr:from>
        <xdr:to>
          <xdr:col>6</xdr:col>
          <xdr:colOff>220980</xdr:colOff>
          <xdr:row>6</xdr:row>
          <xdr:rowOff>144780</xdr:rowOff>
        </xdr:to>
        <xdr:sp macro="" textlink="">
          <xdr:nvSpPr>
            <xdr:cNvPr id="109571" name="Button 3" hidden="1">
              <a:extLst>
                <a:ext uri="{63B3BB69-23CF-44E3-9099-C40C66FF867C}">
                  <a14:compatExt spid="_x0000_s109571"/>
                </a:ext>
                <a:ext uri="{FF2B5EF4-FFF2-40B4-BE49-F238E27FC236}">
                  <a16:creationId xmlns:a16="http://schemas.microsoft.com/office/drawing/2014/main" id="{00000000-0008-0000-1300-000003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251460</xdr:colOff>
          <xdr:row>5</xdr:row>
          <xdr:rowOff>22860</xdr:rowOff>
        </xdr:from>
        <xdr:to>
          <xdr:col>8</xdr:col>
          <xdr:colOff>0</xdr:colOff>
          <xdr:row>6</xdr:row>
          <xdr:rowOff>144780</xdr:rowOff>
        </xdr:to>
        <xdr:sp macro="" textlink="">
          <xdr:nvSpPr>
            <xdr:cNvPr id="109572" name="Button 4" hidden="1">
              <a:extLst>
                <a:ext uri="{63B3BB69-23CF-44E3-9099-C40C66FF867C}">
                  <a14:compatExt spid="_x0000_s109572"/>
                </a:ext>
                <a:ext uri="{FF2B5EF4-FFF2-40B4-BE49-F238E27FC236}">
                  <a16:creationId xmlns:a16="http://schemas.microsoft.com/office/drawing/2014/main" id="{00000000-0008-0000-1300-000004A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160020</xdr:colOff>
          <xdr:row>13</xdr:row>
          <xdr:rowOff>38100</xdr:rowOff>
        </xdr:from>
        <xdr:to>
          <xdr:col>2</xdr:col>
          <xdr:colOff>3032760</xdr:colOff>
          <xdr:row>16</xdr:row>
          <xdr:rowOff>137160</xdr:rowOff>
        </xdr:to>
        <xdr:sp macro="" textlink="">
          <xdr:nvSpPr>
            <xdr:cNvPr id="125974" name="Button 22" hidden="1">
              <a:extLst>
                <a:ext uri="{63B3BB69-23CF-44E3-9099-C40C66FF867C}">
                  <a14:compatExt spid="_x0000_s125974"/>
                </a:ext>
                <a:ext uri="{FF2B5EF4-FFF2-40B4-BE49-F238E27FC236}">
                  <a16:creationId xmlns:a16="http://schemas.microsoft.com/office/drawing/2014/main" id="{00000000-0008-0000-1400-000016E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vmlDrawing" Target="../drawings/vmlDrawing4.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vmlDrawing" Target="../drawings/vmlDrawing6.vml"/><Relationship Id="rId21" Type="http://schemas.openxmlformats.org/officeDocument/2006/relationships/ctrlProp" Target="../ctrlProps/ctrlProp101.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drawing" Target="../drawings/drawing6.xml"/><Relationship Id="rId16" Type="http://schemas.openxmlformats.org/officeDocument/2006/relationships/ctrlProp" Target="../ctrlProps/ctrlProp96.xml"/><Relationship Id="rId20"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10" Type="http://schemas.openxmlformats.org/officeDocument/2006/relationships/ctrlProp" Target="../ctrlProps/ctrlProp90.xml"/><Relationship Id="rId19" Type="http://schemas.openxmlformats.org/officeDocument/2006/relationships/ctrlProp" Target="../ctrlProps/ctrlProp99.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7.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7.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8.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18" Type="http://schemas.openxmlformats.org/officeDocument/2006/relationships/ctrlProp" Target="../ctrlProps/ctrlProp138.xml"/><Relationship Id="rId3" Type="http://schemas.openxmlformats.org/officeDocument/2006/relationships/vmlDrawing" Target="../drawings/vmlDrawing8.vml"/><Relationship Id="rId21" Type="http://schemas.openxmlformats.org/officeDocument/2006/relationships/ctrlProp" Target="../ctrlProps/ctrlProp141.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 Type="http://schemas.openxmlformats.org/officeDocument/2006/relationships/drawing" Target="../drawings/drawing8.xml"/><Relationship Id="rId16" Type="http://schemas.openxmlformats.org/officeDocument/2006/relationships/ctrlProp" Target="../ctrlProps/ctrlProp136.xml"/><Relationship Id="rId20" Type="http://schemas.openxmlformats.org/officeDocument/2006/relationships/ctrlProp" Target="../ctrlProps/ctrlProp140.xml"/><Relationship Id="rId1" Type="http://schemas.openxmlformats.org/officeDocument/2006/relationships/printerSettings" Target="../printerSettings/printerSettings9.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10" Type="http://schemas.openxmlformats.org/officeDocument/2006/relationships/ctrlProp" Target="../ctrlProps/ctrlProp130.xml"/><Relationship Id="rId19" Type="http://schemas.openxmlformats.org/officeDocument/2006/relationships/ctrlProp" Target="../ctrlProps/ctrlProp139.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9.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 Type="http://schemas.openxmlformats.org/officeDocument/2006/relationships/drawing" Target="../drawings/drawing9.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10.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3" Type="http://schemas.openxmlformats.org/officeDocument/2006/relationships/vmlDrawing" Target="../drawings/vmlDrawing10.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 Type="http://schemas.openxmlformats.org/officeDocument/2006/relationships/drawing" Target="../drawings/drawing10.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11.bin"/><Relationship Id="rId6" Type="http://schemas.openxmlformats.org/officeDocument/2006/relationships/ctrlProp" Target="../ctrlProps/ctrlProp166.xml"/><Relationship Id="rId11" Type="http://schemas.openxmlformats.org/officeDocument/2006/relationships/ctrlProp" Target="../ctrlProps/ctrlProp171.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11.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drawing" Target="../drawings/drawing11.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12.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3" Type="http://schemas.openxmlformats.org/officeDocument/2006/relationships/vmlDrawing" Target="../drawings/vmlDrawing12.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 Type="http://schemas.openxmlformats.org/officeDocument/2006/relationships/drawing" Target="../drawings/drawing12.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3.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8.xml"/><Relationship Id="rId13" Type="http://schemas.openxmlformats.org/officeDocument/2006/relationships/ctrlProp" Target="../ctrlProps/ctrlProp233.xml"/><Relationship Id="rId18" Type="http://schemas.openxmlformats.org/officeDocument/2006/relationships/ctrlProp" Target="../ctrlProps/ctrlProp238.xml"/><Relationship Id="rId3" Type="http://schemas.openxmlformats.org/officeDocument/2006/relationships/vmlDrawing" Target="../drawings/vmlDrawing13.vml"/><Relationship Id="rId21" Type="http://schemas.openxmlformats.org/officeDocument/2006/relationships/ctrlProp" Target="../ctrlProps/ctrlProp241.xml"/><Relationship Id="rId7" Type="http://schemas.openxmlformats.org/officeDocument/2006/relationships/ctrlProp" Target="../ctrlProps/ctrlProp227.xml"/><Relationship Id="rId12" Type="http://schemas.openxmlformats.org/officeDocument/2006/relationships/ctrlProp" Target="../ctrlProps/ctrlProp232.xml"/><Relationship Id="rId17" Type="http://schemas.openxmlformats.org/officeDocument/2006/relationships/ctrlProp" Target="../ctrlProps/ctrlProp237.xml"/><Relationship Id="rId2" Type="http://schemas.openxmlformats.org/officeDocument/2006/relationships/drawing" Target="../drawings/drawing13.xml"/><Relationship Id="rId16" Type="http://schemas.openxmlformats.org/officeDocument/2006/relationships/ctrlProp" Target="../ctrlProps/ctrlProp236.xml"/><Relationship Id="rId20" Type="http://schemas.openxmlformats.org/officeDocument/2006/relationships/ctrlProp" Target="../ctrlProps/ctrlProp240.xml"/><Relationship Id="rId1" Type="http://schemas.openxmlformats.org/officeDocument/2006/relationships/printerSettings" Target="../printerSettings/printerSettings14.bin"/><Relationship Id="rId6" Type="http://schemas.openxmlformats.org/officeDocument/2006/relationships/ctrlProp" Target="../ctrlProps/ctrlProp226.xml"/><Relationship Id="rId11" Type="http://schemas.openxmlformats.org/officeDocument/2006/relationships/ctrlProp" Target="../ctrlProps/ctrlProp231.xml"/><Relationship Id="rId5" Type="http://schemas.openxmlformats.org/officeDocument/2006/relationships/ctrlProp" Target="../ctrlProps/ctrlProp225.xml"/><Relationship Id="rId15" Type="http://schemas.openxmlformats.org/officeDocument/2006/relationships/ctrlProp" Target="../ctrlProps/ctrlProp235.xml"/><Relationship Id="rId23" Type="http://schemas.openxmlformats.org/officeDocument/2006/relationships/ctrlProp" Target="../ctrlProps/ctrlProp243.xml"/><Relationship Id="rId10" Type="http://schemas.openxmlformats.org/officeDocument/2006/relationships/ctrlProp" Target="../ctrlProps/ctrlProp230.xml"/><Relationship Id="rId19" Type="http://schemas.openxmlformats.org/officeDocument/2006/relationships/ctrlProp" Target="../ctrlProps/ctrlProp239.xml"/><Relationship Id="rId4" Type="http://schemas.openxmlformats.org/officeDocument/2006/relationships/ctrlProp" Target="../ctrlProps/ctrlProp224.xml"/><Relationship Id="rId9" Type="http://schemas.openxmlformats.org/officeDocument/2006/relationships/ctrlProp" Target="../ctrlProps/ctrlProp229.xml"/><Relationship Id="rId14" Type="http://schemas.openxmlformats.org/officeDocument/2006/relationships/ctrlProp" Target="../ctrlProps/ctrlProp234.xml"/><Relationship Id="rId22" Type="http://schemas.openxmlformats.org/officeDocument/2006/relationships/ctrlProp" Target="../ctrlProps/ctrlProp24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8.xml"/><Relationship Id="rId13" Type="http://schemas.openxmlformats.org/officeDocument/2006/relationships/ctrlProp" Target="../ctrlProps/ctrlProp253.xml"/><Relationship Id="rId18" Type="http://schemas.openxmlformats.org/officeDocument/2006/relationships/ctrlProp" Target="../ctrlProps/ctrlProp258.xml"/><Relationship Id="rId3" Type="http://schemas.openxmlformats.org/officeDocument/2006/relationships/vmlDrawing" Target="../drawings/vmlDrawing14.vml"/><Relationship Id="rId21" Type="http://schemas.openxmlformats.org/officeDocument/2006/relationships/ctrlProp" Target="../ctrlProps/ctrlProp261.xml"/><Relationship Id="rId7" Type="http://schemas.openxmlformats.org/officeDocument/2006/relationships/ctrlProp" Target="../ctrlProps/ctrlProp247.xml"/><Relationship Id="rId12" Type="http://schemas.openxmlformats.org/officeDocument/2006/relationships/ctrlProp" Target="../ctrlProps/ctrlProp252.xml"/><Relationship Id="rId17" Type="http://schemas.openxmlformats.org/officeDocument/2006/relationships/ctrlProp" Target="../ctrlProps/ctrlProp257.xml"/><Relationship Id="rId2" Type="http://schemas.openxmlformats.org/officeDocument/2006/relationships/drawing" Target="../drawings/drawing14.xml"/><Relationship Id="rId16" Type="http://schemas.openxmlformats.org/officeDocument/2006/relationships/ctrlProp" Target="../ctrlProps/ctrlProp256.xml"/><Relationship Id="rId20" Type="http://schemas.openxmlformats.org/officeDocument/2006/relationships/ctrlProp" Target="../ctrlProps/ctrlProp260.xml"/><Relationship Id="rId1" Type="http://schemas.openxmlformats.org/officeDocument/2006/relationships/printerSettings" Target="../printerSettings/printerSettings15.bin"/><Relationship Id="rId6" Type="http://schemas.openxmlformats.org/officeDocument/2006/relationships/ctrlProp" Target="../ctrlProps/ctrlProp246.xml"/><Relationship Id="rId11" Type="http://schemas.openxmlformats.org/officeDocument/2006/relationships/ctrlProp" Target="../ctrlProps/ctrlProp251.xml"/><Relationship Id="rId5" Type="http://schemas.openxmlformats.org/officeDocument/2006/relationships/ctrlProp" Target="../ctrlProps/ctrlProp245.xml"/><Relationship Id="rId15" Type="http://schemas.openxmlformats.org/officeDocument/2006/relationships/ctrlProp" Target="../ctrlProps/ctrlProp255.xml"/><Relationship Id="rId23" Type="http://schemas.openxmlformats.org/officeDocument/2006/relationships/ctrlProp" Target="../ctrlProps/ctrlProp263.xml"/><Relationship Id="rId10" Type="http://schemas.openxmlformats.org/officeDocument/2006/relationships/ctrlProp" Target="../ctrlProps/ctrlProp250.xml"/><Relationship Id="rId19" Type="http://schemas.openxmlformats.org/officeDocument/2006/relationships/ctrlProp" Target="../ctrlProps/ctrlProp259.xml"/><Relationship Id="rId4" Type="http://schemas.openxmlformats.org/officeDocument/2006/relationships/ctrlProp" Target="../ctrlProps/ctrlProp244.xml"/><Relationship Id="rId9" Type="http://schemas.openxmlformats.org/officeDocument/2006/relationships/ctrlProp" Target="../ctrlProps/ctrlProp249.xml"/><Relationship Id="rId14" Type="http://schemas.openxmlformats.org/officeDocument/2006/relationships/ctrlProp" Target="../ctrlProps/ctrlProp254.xml"/><Relationship Id="rId22" Type="http://schemas.openxmlformats.org/officeDocument/2006/relationships/ctrlProp" Target="../ctrlProps/ctrlProp26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68.xml"/><Relationship Id="rId13" Type="http://schemas.openxmlformats.org/officeDocument/2006/relationships/ctrlProp" Target="../ctrlProps/ctrlProp273.xml"/><Relationship Id="rId18" Type="http://schemas.openxmlformats.org/officeDocument/2006/relationships/ctrlProp" Target="../ctrlProps/ctrlProp278.xml"/><Relationship Id="rId3" Type="http://schemas.openxmlformats.org/officeDocument/2006/relationships/vmlDrawing" Target="../drawings/vmlDrawing15.vml"/><Relationship Id="rId21" Type="http://schemas.openxmlformats.org/officeDocument/2006/relationships/ctrlProp" Target="../ctrlProps/ctrlProp281.xml"/><Relationship Id="rId7" Type="http://schemas.openxmlformats.org/officeDocument/2006/relationships/ctrlProp" Target="../ctrlProps/ctrlProp267.xml"/><Relationship Id="rId12" Type="http://schemas.openxmlformats.org/officeDocument/2006/relationships/ctrlProp" Target="../ctrlProps/ctrlProp272.xml"/><Relationship Id="rId17" Type="http://schemas.openxmlformats.org/officeDocument/2006/relationships/ctrlProp" Target="../ctrlProps/ctrlProp277.xml"/><Relationship Id="rId2" Type="http://schemas.openxmlformats.org/officeDocument/2006/relationships/drawing" Target="../drawings/drawing15.xml"/><Relationship Id="rId16" Type="http://schemas.openxmlformats.org/officeDocument/2006/relationships/ctrlProp" Target="../ctrlProps/ctrlProp276.xml"/><Relationship Id="rId20" Type="http://schemas.openxmlformats.org/officeDocument/2006/relationships/ctrlProp" Target="../ctrlProps/ctrlProp280.xml"/><Relationship Id="rId1" Type="http://schemas.openxmlformats.org/officeDocument/2006/relationships/printerSettings" Target="../printerSettings/printerSettings16.bin"/><Relationship Id="rId6" Type="http://schemas.openxmlformats.org/officeDocument/2006/relationships/ctrlProp" Target="../ctrlProps/ctrlProp266.xml"/><Relationship Id="rId11" Type="http://schemas.openxmlformats.org/officeDocument/2006/relationships/ctrlProp" Target="../ctrlProps/ctrlProp271.xml"/><Relationship Id="rId5" Type="http://schemas.openxmlformats.org/officeDocument/2006/relationships/ctrlProp" Target="../ctrlProps/ctrlProp265.xml"/><Relationship Id="rId15" Type="http://schemas.openxmlformats.org/officeDocument/2006/relationships/ctrlProp" Target="../ctrlProps/ctrlProp275.xml"/><Relationship Id="rId23" Type="http://schemas.openxmlformats.org/officeDocument/2006/relationships/ctrlProp" Target="../ctrlProps/ctrlProp283.xml"/><Relationship Id="rId10" Type="http://schemas.openxmlformats.org/officeDocument/2006/relationships/ctrlProp" Target="../ctrlProps/ctrlProp270.xml"/><Relationship Id="rId19" Type="http://schemas.openxmlformats.org/officeDocument/2006/relationships/ctrlProp" Target="../ctrlProps/ctrlProp279.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88.xml"/><Relationship Id="rId13" Type="http://schemas.openxmlformats.org/officeDocument/2006/relationships/ctrlProp" Target="../ctrlProps/ctrlProp293.xml"/><Relationship Id="rId18" Type="http://schemas.openxmlformats.org/officeDocument/2006/relationships/ctrlProp" Target="../ctrlProps/ctrlProp298.xml"/><Relationship Id="rId3" Type="http://schemas.openxmlformats.org/officeDocument/2006/relationships/vmlDrawing" Target="../drawings/vmlDrawing16.vml"/><Relationship Id="rId21" Type="http://schemas.openxmlformats.org/officeDocument/2006/relationships/ctrlProp" Target="../ctrlProps/ctrlProp301.xml"/><Relationship Id="rId7" Type="http://schemas.openxmlformats.org/officeDocument/2006/relationships/ctrlProp" Target="../ctrlProps/ctrlProp287.xml"/><Relationship Id="rId12" Type="http://schemas.openxmlformats.org/officeDocument/2006/relationships/ctrlProp" Target="../ctrlProps/ctrlProp292.xml"/><Relationship Id="rId17" Type="http://schemas.openxmlformats.org/officeDocument/2006/relationships/ctrlProp" Target="../ctrlProps/ctrlProp297.xml"/><Relationship Id="rId2" Type="http://schemas.openxmlformats.org/officeDocument/2006/relationships/drawing" Target="../drawings/drawing16.xml"/><Relationship Id="rId16" Type="http://schemas.openxmlformats.org/officeDocument/2006/relationships/ctrlProp" Target="../ctrlProps/ctrlProp296.xml"/><Relationship Id="rId20" Type="http://schemas.openxmlformats.org/officeDocument/2006/relationships/ctrlProp" Target="../ctrlProps/ctrlProp300.xml"/><Relationship Id="rId1" Type="http://schemas.openxmlformats.org/officeDocument/2006/relationships/printerSettings" Target="../printerSettings/printerSettings17.bin"/><Relationship Id="rId6" Type="http://schemas.openxmlformats.org/officeDocument/2006/relationships/ctrlProp" Target="../ctrlProps/ctrlProp286.xml"/><Relationship Id="rId11" Type="http://schemas.openxmlformats.org/officeDocument/2006/relationships/ctrlProp" Target="../ctrlProps/ctrlProp291.xml"/><Relationship Id="rId5" Type="http://schemas.openxmlformats.org/officeDocument/2006/relationships/ctrlProp" Target="../ctrlProps/ctrlProp285.xml"/><Relationship Id="rId15" Type="http://schemas.openxmlformats.org/officeDocument/2006/relationships/ctrlProp" Target="../ctrlProps/ctrlProp295.xml"/><Relationship Id="rId23" Type="http://schemas.openxmlformats.org/officeDocument/2006/relationships/ctrlProp" Target="../ctrlProps/ctrlProp303.xml"/><Relationship Id="rId10" Type="http://schemas.openxmlformats.org/officeDocument/2006/relationships/ctrlProp" Target="../ctrlProps/ctrlProp290.xml"/><Relationship Id="rId19" Type="http://schemas.openxmlformats.org/officeDocument/2006/relationships/ctrlProp" Target="../ctrlProps/ctrlProp299.xml"/><Relationship Id="rId4" Type="http://schemas.openxmlformats.org/officeDocument/2006/relationships/ctrlProp" Target="../ctrlProps/ctrlProp284.xml"/><Relationship Id="rId9" Type="http://schemas.openxmlformats.org/officeDocument/2006/relationships/ctrlProp" Target="../ctrlProps/ctrlProp289.xml"/><Relationship Id="rId14" Type="http://schemas.openxmlformats.org/officeDocument/2006/relationships/ctrlProp" Target="../ctrlProps/ctrlProp294.xml"/><Relationship Id="rId22" Type="http://schemas.openxmlformats.org/officeDocument/2006/relationships/ctrlProp" Target="../ctrlProps/ctrlProp30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08.xml"/><Relationship Id="rId13" Type="http://schemas.openxmlformats.org/officeDocument/2006/relationships/ctrlProp" Target="../ctrlProps/ctrlProp313.xml"/><Relationship Id="rId18" Type="http://schemas.openxmlformats.org/officeDocument/2006/relationships/ctrlProp" Target="../ctrlProps/ctrlProp318.xml"/><Relationship Id="rId3" Type="http://schemas.openxmlformats.org/officeDocument/2006/relationships/vmlDrawing" Target="../drawings/vmlDrawing17.vml"/><Relationship Id="rId21" Type="http://schemas.openxmlformats.org/officeDocument/2006/relationships/ctrlProp" Target="../ctrlProps/ctrlProp321.xml"/><Relationship Id="rId7" Type="http://schemas.openxmlformats.org/officeDocument/2006/relationships/ctrlProp" Target="../ctrlProps/ctrlProp307.xml"/><Relationship Id="rId12" Type="http://schemas.openxmlformats.org/officeDocument/2006/relationships/ctrlProp" Target="../ctrlProps/ctrlProp312.xml"/><Relationship Id="rId17" Type="http://schemas.openxmlformats.org/officeDocument/2006/relationships/ctrlProp" Target="../ctrlProps/ctrlProp317.xml"/><Relationship Id="rId2" Type="http://schemas.openxmlformats.org/officeDocument/2006/relationships/drawing" Target="../drawings/drawing17.xml"/><Relationship Id="rId16" Type="http://schemas.openxmlformats.org/officeDocument/2006/relationships/ctrlProp" Target="../ctrlProps/ctrlProp316.xml"/><Relationship Id="rId20" Type="http://schemas.openxmlformats.org/officeDocument/2006/relationships/ctrlProp" Target="../ctrlProps/ctrlProp320.xml"/><Relationship Id="rId1" Type="http://schemas.openxmlformats.org/officeDocument/2006/relationships/printerSettings" Target="../printerSettings/printerSettings18.bin"/><Relationship Id="rId6" Type="http://schemas.openxmlformats.org/officeDocument/2006/relationships/ctrlProp" Target="../ctrlProps/ctrlProp306.xml"/><Relationship Id="rId11" Type="http://schemas.openxmlformats.org/officeDocument/2006/relationships/ctrlProp" Target="../ctrlProps/ctrlProp311.xml"/><Relationship Id="rId5" Type="http://schemas.openxmlformats.org/officeDocument/2006/relationships/ctrlProp" Target="../ctrlProps/ctrlProp305.xml"/><Relationship Id="rId15" Type="http://schemas.openxmlformats.org/officeDocument/2006/relationships/ctrlProp" Target="../ctrlProps/ctrlProp315.xml"/><Relationship Id="rId23" Type="http://schemas.openxmlformats.org/officeDocument/2006/relationships/ctrlProp" Target="../ctrlProps/ctrlProp323.xml"/><Relationship Id="rId10" Type="http://schemas.openxmlformats.org/officeDocument/2006/relationships/ctrlProp" Target="../ctrlProps/ctrlProp310.xml"/><Relationship Id="rId19" Type="http://schemas.openxmlformats.org/officeDocument/2006/relationships/ctrlProp" Target="../ctrlProps/ctrlProp319.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 Id="rId22" Type="http://schemas.openxmlformats.org/officeDocument/2006/relationships/ctrlProp" Target="../ctrlProps/ctrlProp32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32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328.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ctrlProp" Target="../ctrlProps/ctrlProp327.xml"/><Relationship Id="rId5" Type="http://schemas.openxmlformats.org/officeDocument/2006/relationships/ctrlProp" Target="../ctrlProps/ctrlProp326.xml"/><Relationship Id="rId4" Type="http://schemas.openxmlformats.org/officeDocument/2006/relationships/ctrlProp" Target="../ctrlProps/ctrlProp32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trlProp" Target="../ctrlProps/ctrlProp3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pageSetUpPr fitToPage="1"/>
  </sheetPr>
  <dimension ref="A1:F23"/>
  <sheetViews>
    <sheetView workbookViewId="0">
      <selection activeCell="A8" sqref="A8:B8"/>
    </sheetView>
  </sheetViews>
  <sheetFormatPr defaultRowHeight="13.2" x14ac:dyDescent="0.25"/>
  <cols>
    <col min="1" max="1" width="84.77734375" customWidth="1"/>
    <col min="2" max="2" width="45.44140625" bestFit="1" customWidth="1"/>
  </cols>
  <sheetData>
    <row r="1" spans="1:6" ht="28.2" x14ac:dyDescent="0.25">
      <c r="A1" s="118" t="s">
        <v>141</v>
      </c>
      <c r="B1" s="118"/>
    </row>
    <row r="2" spans="1:6" ht="28.2" x14ac:dyDescent="0.25">
      <c r="A2" s="99"/>
      <c r="B2" s="99"/>
    </row>
    <row r="3" spans="1:6" ht="48.6" customHeight="1" x14ac:dyDescent="0.25">
      <c r="A3" s="119" t="s">
        <v>142</v>
      </c>
      <c r="B3" s="119"/>
      <c r="F3" s="106"/>
    </row>
    <row r="4" spans="1:6" ht="6.6" customHeight="1" x14ac:dyDescent="0.25">
      <c r="A4" s="100"/>
      <c r="B4" s="98"/>
    </row>
    <row r="5" spans="1:6" ht="48.6" customHeight="1" x14ac:dyDescent="0.25">
      <c r="A5" s="116" t="s">
        <v>152</v>
      </c>
      <c r="B5" s="116"/>
    </row>
    <row r="6" spans="1:6" ht="14.4" customHeight="1" x14ac:dyDescent="0.25">
      <c r="A6" s="100"/>
      <c r="B6" s="98"/>
    </row>
    <row r="7" spans="1:6" ht="17.399999999999999" x14ac:dyDescent="0.25">
      <c r="A7" s="101" t="s">
        <v>143</v>
      </c>
      <c r="B7" s="98"/>
    </row>
    <row r="8" spans="1:6" ht="37.799999999999997" customHeight="1" x14ac:dyDescent="0.25">
      <c r="A8" s="120" t="s">
        <v>144</v>
      </c>
      <c r="B8" s="120"/>
    </row>
    <row r="9" spans="1:6" ht="13.8" customHeight="1" x14ac:dyDescent="0.25">
      <c r="A9" s="102"/>
      <c r="B9" s="103"/>
    </row>
    <row r="10" spans="1:6" ht="28.8" customHeight="1" x14ac:dyDescent="0.25">
      <c r="A10" s="107" t="s">
        <v>147</v>
      </c>
      <c r="B10" s="98"/>
    </row>
    <row r="11" spans="1:6" ht="15.6" x14ac:dyDescent="0.25">
      <c r="A11" s="114" t="s">
        <v>368</v>
      </c>
      <c r="B11" s="114"/>
      <c r="C11" s="114"/>
    </row>
    <row r="12" spans="1:6" ht="21.6" customHeight="1" x14ac:dyDescent="0.25">
      <c r="A12" s="108" t="s">
        <v>371</v>
      </c>
      <c r="B12" s="108" t="s">
        <v>478</v>
      </c>
      <c r="C12" s="109"/>
    </row>
    <row r="13" spans="1:6" ht="18.600000000000001" customHeight="1" x14ac:dyDescent="0.25">
      <c r="A13" s="108" t="s">
        <v>369</v>
      </c>
      <c r="B13" s="108" t="s">
        <v>370</v>
      </c>
      <c r="C13" s="109"/>
    </row>
    <row r="15" spans="1:6" ht="17.399999999999999" x14ac:dyDescent="0.25">
      <c r="A15" s="101" t="s">
        <v>149</v>
      </c>
    </row>
    <row r="16" spans="1:6" ht="37.200000000000003" customHeight="1" x14ac:dyDescent="0.3">
      <c r="A16" s="115" t="s">
        <v>153</v>
      </c>
      <c r="B16" s="115"/>
    </row>
    <row r="17" spans="1:3" ht="48.6" customHeight="1" x14ac:dyDescent="0.25">
      <c r="A17" s="116" t="s">
        <v>150</v>
      </c>
      <c r="B17" s="116"/>
      <c r="C17" s="98"/>
    </row>
    <row r="18" spans="1:3" ht="15" x14ac:dyDescent="0.25">
      <c r="A18" s="104" t="s">
        <v>148</v>
      </c>
      <c r="B18" s="105"/>
      <c r="C18" s="98"/>
    </row>
    <row r="19" spans="1:3" ht="10.199999999999999" customHeight="1" x14ac:dyDescent="0.25"/>
    <row r="20" spans="1:3" ht="15" x14ac:dyDescent="0.25">
      <c r="A20" s="117" t="s">
        <v>151</v>
      </c>
      <c r="B20" s="117"/>
    </row>
    <row r="22" spans="1:3" ht="15" x14ac:dyDescent="0.25">
      <c r="A22" s="113" t="s">
        <v>145</v>
      </c>
      <c r="B22" s="113"/>
    </row>
    <row r="23" spans="1:3" ht="15" x14ac:dyDescent="0.25">
      <c r="A23" s="113" t="s">
        <v>146</v>
      </c>
      <c r="B23" s="113"/>
    </row>
  </sheetData>
  <mergeCells count="10">
    <mergeCell ref="A1:B1"/>
    <mergeCell ref="A3:B3"/>
    <mergeCell ref="A5:B5"/>
    <mergeCell ref="A8:B8"/>
    <mergeCell ref="A22:B22"/>
    <mergeCell ref="A23:B23"/>
    <mergeCell ref="A11:C11"/>
    <mergeCell ref="A16:B16"/>
    <mergeCell ref="A17:B17"/>
    <mergeCell ref="A20:B20"/>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J75"/>
  <sheetViews>
    <sheetView workbookViewId="0">
      <pane ySplit="4" topLeftCell="A5" activePane="bottomLeft" state="frozen"/>
      <selection activeCell="C4" sqref="C4:E4"/>
      <selection pane="bottomLeft" activeCell="H75" sqref="H75"/>
    </sheetView>
  </sheetViews>
  <sheetFormatPr defaultRowHeight="13.2" x14ac:dyDescent="0.25"/>
  <cols>
    <col min="1" max="1" width="8" style="1" customWidth="1"/>
    <col min="2" max="2" width="10" style="1" customWidth="1"/>
    <col min="3" max="3" width="28.109375" style="1" customWidth="1"/>
    <col min="4" max="4" width="31.33203125" style="1" customWidth="1"/>
    <col min="5" max="5" width="6.6640625" style="94" bestFit="1" customWidth="1"/>
    <col min="6" max="6" width="4.109375" style="1" bestFit="1" customWidth="1"/>
    <col min="7" max="7" width="23.33203125" style="1" customWidth="1"/>
    <col min="8" max="8" width="30.44140625" style="1" customWidth="1"/>
  </cols>
  <sheetData>
    <row r="1" spans="1:10" x14ac:dyDescent="0.25">
      <c r="A1" s="123" t="s">
        <v>19</v>
      </c>
      <c r="B1" s="124"/>
      <c r="C1" s="124"/>
      <c r="D1" s="124"/>
      <c r="E1" s="124"/>
      <c r="F1" s="124"/>
      <c r="G1" s="124"/>
      <c r="H1" s="125"/>
    </row>
    <row r="2" spans="1:10" hidden="1" x14ac:dyDescent="0.25"/>
    <row r="3" spans="1:10" ht="25.5" customHeight="1" x14ac:dyDescent="0.25">
      <c r="A3" s="6" t="s">
        <v>8</v>
      </c>
      <c r="B3" s="121" t="s">
        <v>140</v>
      </c>
      <c r="C3" s="122"/>
      <c r="D3" s="122"/>
      <c r="E3" s="126" t="s">
        <v>125</v>
      </c>
      <c r="F3" s="127"/>
      <c r="G3" s="92" t="s">
        <v>32</v>
      </c>
      <c r="H3" s="91"/>
    </row>
    <row r="4" spans="1:10" x14ac:dyDescent="0.25">
      <c r="A4" s="2" t="s">
        <v>20</v>
      </c>
      <c r="B4" s="2" t="s">
        <v>6</v>
      </c>
      <c r="C4" s="71" t="s">
        <v>126</v>
      </c>
      <c r="D4" s="2" t="s">
        <v>1</v>
      </c>
      <c r="E4" s="95" t="s">
        <v>21</v>
      </c>
      <c r="F4" s="2" t="s">
        <v>23</v>
      </c>
      <c r="G4" s="2" t="s">
        <v>24</v>
      </c>
      <c r="H4" s="2" t="s">
        <v>25</v>
      </c>
      <c r="I4" s="93" t="str">
        <f>IF(C4&lt;&gt;"",RIGHT(C4,LEN(C4)-SEARCH(" ",C4,1)),"")</f>
        <v>/ amazone</v>
      </c>
      <c r="J4" s="93" t="str">
        <f>IF(C4&lt;&gt;"",LEFT(C4, SEARCH(" ",C4,1)),"")</f>
        <v xml:space="preserve">Ruiter </v>
      </c>
    </row>
    <row r="5" spans="1:10" x14ac:dyDescent="0.25">
      <c r="A5" s="4"/>
      <c r="B5" s="4"/>
      <c r="C5" s="4"/>
      <c r="D5" s="4"/>
      <c r="E5" s="96"/>
      <c r="F5" s="4"/>
    </row>
    <row r="6" spans="1:10" x14ac:dyDescent="0.25">
      <c r="C6" s="1" t="s">
        <v>462</v>
      </c>
      <c r="D6" s="1" t="s">
        <v>479</v>
      </c>
    </row>
    <row r="7" spans="1:10" x14ac:dyDescent="0.25">
      <c r="A7" s="1">
        <v>1</v>
      </c>
      <c r="B7" s="1" t="s">
        <v>154</v>
      </c>
      <c r="C7" s="1" t="s">
        <v>160</v>
      </c>
      <c r="D7" s="1" t="s">
        <v>155</v>
      </c>
      <c r="E7" s="94" t="s">
        <v>135</v>
      </c>
      <c r="F7" s="1" t="s">
        <v>480</v>
      </c>
      <c r="G7" s="1" t="s">
        <v>444</v>
      </c>
      <c r="H7" s="1" t="s">
        <v>442</v>
      </c>
    </row>
    <row r="8" spans="1:10" x14ac:dyDescent="0.25">
      <c r="A8" s="1">
        <v>2</v>
      </c>
      <c r="B8" s="1" t="s">
        <v>372</v>
      </c>
      <c r="C8" s="1" t="s">
        <v>373</v>
      </c>
      <c r="D8" s="1" t="s">
        <v>374</v>
      </c>
      <c r="E8" s="94" t="s">
        <v>135</v>
      </c>
      <c r="F8" s="1" t="s">
        <v>480</v>
      </c>
      <c r="G8" s="1" t="s">
        <v>445</v>
      </c>
    </row>
    <row r="9" spans="1:10" x14ac:dyDescent="0.25">
      <c r="A9" s="1" t="s">
        <v>481</v>
      </c>
      <c r="B9" s="1" t="s">
        <v>161</v>
      </c>
      <c r="C9" s="1" t="s">
        <v>162</v>
      </c>
      <c r="D9" s="1" t="s">
        <v>163</v>
      </c>
      <c r="E9" s="94" t="s">
        <v>135</v>
      </c>
      <c r="F9" s="1" t="s">
        <v>480</v>
      </c>
      <c r="G9" s="1" t="s">
        <v>446</v>
      </c>
    </row>
    <row r="11" spans="1:10" x14ac:dyDescent="0.25">
      <c r="C11" s="1" t="s">
        <v>463</v>
      </c>
      <c r="D11" s="1" t="s">
        <v>479</v>
      </c>
    </row>
    <row r="12" spans="1:10" x14ac:dyDescent="0.25">
      <c r="A12" s="1">
        <v>1</v>
      </c>
      <c r="B12" s="1" t="s">
        <v>169</v>
      </c>
      <c r="C12" s="1" t="s">
        <v>162</v>
      </c>
      <c r="D12" s="1" t="s">
        <v>170</v>
      </c>
      <c r="E12" s="94" t="s">
        <v>136</v>
      </c>
      <c r="F12" s="1" t="s">
        <v>480</v>
      </c>
      <c r="G12" s="1" t="s">
        <v>446</v>
      </c>
      <c r="H12" s="1" t="s">
        <v>442</v>
      </c>
    </row>
    <row r="13" spans="1:10" x14ac:dyDescent="0.25">
      <c r="A13" s="1">
        <v>2</v>
      </c>
      <c r="B13" s="1" t="s">
        <v>156</v>
      </c>
      <c r="C13" s="1" t="s">
        <v>157</v>
      </c>
      <c r="D13" s="1" t="s">
        <v>158</v>
      </c>
      <c r="E13" s="94" t="s">
        <v>136</v>
      </c>
      <c r="F13" s="1" t="s">
        <v>480</v>
      </c>
      <c r="G13" s="1" t="s">
        <v>443</v>
      </c>
    </row>
    <row r="15" spans="1:10" x14ac:dyDescent="0.25">
      <c r="C15" s="1" t="s">
        <v>464</v>
      </c>
      <c r="D15" s="1" t="s">
        <v>479</v>
      </c>
    </row>
    <row r="16" spans="1:10" x14ac:dyDescent="0.25">
      <c r="A16" s="1">
        <v>1</v>
      </c>
      <c r="B16" s="1" t="s">
        <v>174</v>
      </c>
      <c r="C16" s="1" t="s">
        <v>175</v>
      </c>
      <c r="D16" s="1" t="s">
        <v>176</v>
      </c>
      <c r="E16" s="94" t="s">
        <v>136</v>
      </c>
      <c r="F16" s="1" t="s">
        <v>118</v>
      </c>
      <c r="G16" s="1" t="s">
        <v>447</v>
      </c>
      <c r="H16" s="1" t="s">
        <v>442</v>
      </c>
    </row>
    <row r="18" spans="1:8" x14ac:dyDescent="0.25">
      <c r="C18" s="1" t="s">
        <v>465</v>
      </c>
      <c r="D18" s="1" t="s">
        <v>479</v>
      </c>
    </row>
    <row r="19" spans="1:8" x14ac:dyDescent="0.25">
      <c r="A19" s="1">
        <v>1</v>
      </c>
      <c r="B19" s="1" t="s">
        <v>255</v>
      </c>
      <c r="C19" s="1" t="s">
        <v>165</v>
      </c>
      <c r="D19" s="1" t="s">
        <v>256</v>
      </c>
      <c r="E19" s="94" t="s">
        <v>128</v>
      </c>
      <c r="F19" s="1" t="s">
        <v>480</v>
      </c>
      <c r="G19" s="1" t="s">
        <v>446</v>
      </c>
      <c r="H19" s="1" t="s">
        <v>442</v>
      </c>
    </row>
    <row r="20" spans="1:8" x14ac:dyDescent="0.25">
      <c r="A20" s="1">
        <v>2</v>
      </c>
      <c r="B20" s="1" t="s">
        <v>405</v>
      </c>
      <c r="C20" s="1" t="s">
        <v>433</v>
      </c>
      <c r="D20" s="1" t="s">
        <v>406</v>
      </c>
      <c r="E20" s="94" t="s">
        <v>128</v>
      </c>
      <c r="F20" s="1" t="s">
        <v>480</v>
      </c>
      <c r="G20" s="1" t="s">
        <v>448</v>
      </c>
    </row>
    <row r="21" spans="1:8" x14ac:dyDescent="0.25">
      <c r="A21" s="1" t="s">
        <v>481</v>
      </c>
      <c r="B21" s="1" t="s">
        <v>378</v>
      </c>
      <c r="C21" s="1" t="s">
        <v>379</v>
      </c>
      <c r="D21" s="1" t="s">
        <v>380</v>
      </c>
      <c r="E21" s="94" t="s">
        <v>128</v>
      </c>
      <c r="F21" s="1" t="s">
        <v>480</v>
      </c>
      <c r="G21" s="1" t="s">
        <v>449</v>
      </c>
    </row>
    <row r="23" spans="1:8" x14ac:dyDescent="0.25">
      <c r="C23" s="1" t="s">
        <v>466</v>
      </c>
      <c r="D23" s="1" t="s">
        <v>482</v>
      </c>
    </row>
    <row r="24" spans="1:8" x14ac:dyDescent="0.25">
      <c r="A24" s="1">
        <v>1</v>
      </c>
      <c r="B24" s="1" t="s">
        <v>182</v>
      </c>
      <c r="C24" s="1" t="s">
        <v>183</v>
      </c>
      <c r="D24" s="1" t="s">
        <v>184</v>
      </c>
      <c r="E24" s="94" t="s">
        <v>128</v>
      </c>
      <c r="F24" s="1" t="s">
        <v>118</v>
      </c>
      <c r="G24" s="1" t="s">
        <v>448</v>
      </c>
      <c r="H24" s="1" t="s">
        <v>442</v>
      </c>
    </row>
    <row r="25" spans="1:8" x14ac:dyDescent="0.25">
      <c r="A25" s="1" t="s">
        <v>481</v>
      </c>
      <c r="B25" s="1" t="s">
        <v>185</v>
      </c>
      <c r="C25" s="1" t="s">
        <v>186</v>
      </c>
      <c r="D25" s="1" t="s">
        <v>187</v>
      </c>
      <c r="E25" s="94" t="s">
        <v>128</v>
      </c>
      <c r="F25" s="1" t="s">
        <v>118</v>
      </c>
      <c r="G25" s="1" t="s">
        <v>449</v>
      </c>
    </row>
    <row r="26" spans="1:8" x14ac:dyDescent="0.25">
      <c r="A26" s="1" t="s">
        <v>483</v>
      </c>
      <c r="B26" s="1" t="s">
        <v>386</v>
      </c>
      <c r="C26" s="1" t="s">
        <v>387</v>
      </c>
      <c r="D26" s="1" t="s">
        <v>388</v>
      </c>
      <c r="E26" s="94" t="s">
        <v>128</v>
      </c>
      <c r="F26" s="1" t="s">
        <v>118</v>
      </c>
      <c r="G26" s="1" t="s">
        <v>366</v>
      </c>
    </row>
    <row r="28" spans="1:8" x14ac:dyDescent="0.25">
      <c r="C28" s="1" t="s">
        <v>467</v>
      </c>
      <c r="D28" s="1" t="s">
        <v>484</v>
      </c>
    </row>
    <row r="29" spans="1:8" x14ac:dyDescent="0.25">
      <c r="A29" s="1">
        <v>1</v>
      </c>
      <c r="B29" s="1" t="s">
        <v>381</v>
      </c>
      <c r="C29" s="1" t="s">
        <v>298</v>
      </c>
      <c r="D29" s="1" t="s">
        <v>382</v>
      </c>
      <c r="E29" s="94" t="s">
        <v>128</v>
      </c>
      <c r="F29" s="1" t="s">
        <v>485</v>
      </c>
      <c r="G29" s="1" t="s">
        <v>445</v>
      </c>
      <c r="H29" s="1" t="s">
        <v>442</v>
      </c>
    </row>
    <row r="30" spans="1:8" x14ac:dyDescent="0.25">
      <c r="A30" s="1">
        <v>2</v>
      </c>
      <c r="B30" s="1" t="s">
        <v>193</v>
      </c>
      <c r="C30" s="1" t="s">
        <v>345</v>
      </c>
      <c r="D30" s="1" t="s">
        <v>180</v>
      </c>
      <c r="E30" s="94" t="s">
        <v>128</v>
      </c>
      <c r="F30" s="1" t="s">
        <v>485</v>
      </c>
      <c r="G30" s="1" t="s">
        <v>450</v>
      </c>
    </row>
    <row r="31" spans="1:8" x14ac:dyDescent="0.25">
      <c r="A31" s="1">
        <v>3</v>
      </c>
      <c r="B31" s="1" t="s">
        <v>190</v>
      </c>
      <c r="C31" s="1" t="s">
        <v>191</v>
      </c>
      <c r="D31" s="1" t="s">
        <v>192</v>
      </c>
      <c r="E31" s="94" t="s">
        <v>128</v>
      </c>
      <c r="F31" s="1" t="s">
        <v>485</v>
      </c>
      <c r="G31" s="1" t="s">
        <v>450</v>
      </c>
    </row>
    <row r="32" spans="1:8" x14ac:dyDescent="0.25">
      <c r="A32" s="1" t="s">
        <v>481</v>
      </c>
      <c r="B32" s="1" t="s">
        <v>383</v>
      </c>
      <c r="C32" s="1" t="s">
        <v>384</v>
      </c>
      <c r="D32" s="1" t="s">
        <v>385</v>
      </c>
      <c r="E32" s="94" t="s">
        <v>128</v>
      </c>
      <c r="F32" s="1" t="s">
        <v>485</v>
      </c>
      <c r="G32" s="1" t="s">
        <v>449</v>
      </c>
    </row>
    <row r="33" spans="1:8" x14ac:dyDescent="0.25">
      <c r="A33" s="1" t="s">
        <v>483</v>
      </c>
      <c r="B33" s="1" t="s">
        <v>194</v>
      </c>
      <c r="C33" s="1" t="s">
        <v>195</v>
      </c>
      <c r="D33" s="1" t="s">
        <v>196</v>
      </c>
      <c r="E33" s="94" t="s">
        <v>128</v>
      </c>
      <c r="F33" s="1" t="s">
        <v>485</v>
      </c>
      <c r="G33" s="1" t="s">
        <v>181</v>
      </c>
    </row>
    <row r="35" spans="1:8" x14ac:dyDescent="0.25">
      <c r="C35" s="1" t="s">
        <v>468</v>
      </c>
      <c r="D35" s="1" t="s">
        <v>479</v>
      </c>
    </row>
    <row r="36" spans="1:8" x14ac:dyDescent="0.25">
      <c r="A36" s="1">
        <v>1</v>
      </c>
      <c r="B36" s="1" t="s">
        <v>257</v>
      </c>
      <c r="C36" s="1" t="s">
        <v>208</v>
      </c>
      <c r="D36" s="1" t="s">
        <v>258</v>
      </c>
      <c r="E36" s="94" t="s">
        <v>129</v>
      </c>
      <c r="F36" s="1" t="s">
        <v>118</v>
      </c>
      <c r="G36" s="1" t="s">
        <v>450</v>
      </c>
      <c r="H36" s="1" t="s">
        <v>442</v>
      </c>
    </row>
    <row r="37" spans="1:8" x14ac:dyDescent="0.25">
      <c r="A37" s="1">
        <v>2</v>
      </c>
      <c r="B37" s="1" t="s">
        <v>259</v>
      </c>
      <c r="C37" s="1" t="s">
        <v>260</v>
      </c>
      <c r="D37" s="1" t="s">
        <v>261</v>
      </c>
      <c r="E37" s="94" t="s">
        <v>129</v>
      </c>
      <c r="F37" s="1" t="s">
        <v>118</v>
      </c>
      <c r="G37" s="1" t="s">
        <v>450</v>
      </c>
    </row>
    <row r="38" spans="1:8" x14ac:dyDescent="0.25">
      <c r="A38" s="1" t="s">
        <v>481</v>
      </c>
      <c r="B38" s="1" t="s">
        <v>402</v>
      </c>
      <c r="C38" s="1" t="s">
        <v>403</v>
      </c>
      <c r="D38" s="1" t="s">
        <v>404</v>
      </c>
      <c r="E38" s="94" t="s">
        <v>129</v>
      </c>
      <c r="F38" s="1" t="s">
        <v>118</v>
      </c>
      <c r="G38" s="1" t="s">
        <v>446</v>
      </c>
    </row>
    <row r="39" spans="1:8" x14ac:dyDescent="0.25">
      <c r="A39" s="1" t="s">
        <v>483</v>
      </c>
      <c r="B39" s="1" t="s">
        <v>264</v>
      </c>
      <c r="C39" s="1" t="s">
        <v>208</v>
      </c>
      <c r="D39" s="1" t="s">
        <v>265</v>
      </c>
      <c r="E39" s="94" t="s">
        <v>129</v>
      </c>
      <c r="F39" s="1" t="s">
        <v>118</v>
      </c>
      <c r="G39" s="1" t="s">
        <v>450</v>
      </c>
    </row>
    <row r="41" spans="1:8" x14ac:dyDescent="0.25">
      <c r="C41" s="1" t="s">
        <v>469</v>
      </c>
      <c r="D41" s="1" t="s">
        <v>486</v>
      </c>
    </row>
    <row r="42" spans="1:8" x14ac:dyDescent="0.25">
      <c r="A42" s="1">
        <v>1</v>
      </c>
      <c r="B42" s="1" t="s">
        <v>204</v>
      </c>
      <c r="C42" s="1" t="s">
        <v>205</v>
      </c>
      <c r="D42" s="1" t="s">
        <v>206</v>
      </c>
      <c r="E42" s="94" t="s">
        <v>129</v>
      </c>
      <c r="F42" s="1" t="s">
        <v>485</v>
      </c>
      <c r="G42" s="1" t="s">
        <v>446</v>
      </c>
      <c r="H42" s="1" t="s">
        <v>442</v>
      </c>
    </row>
    <row r="43" spans="1:8" x14ac:dyDescent="0.25">
      <c r="A43" s="1">
        <v>2</v>
      </c>
      <c r="B43" s="1" t="s">
        <v>223</v>
      </c>
      <c r="C43" s="1" t="s">
        <v>224</v>
      </c>
      <c r="D43" s="1" t="s">
        <v>225</v>
      </c>
      <c r="E43" s="94" t="s">
        <v>129</v>
      </c>
      <c r="F43" s="1" t="s">
        <v>487</v>
      </c>
      <c r="G43" s="1" t="s">
        <v>449</v>
      </c>
      <c r="H43" s="1" t="s">
        <v>456</v>
      </c>
    </row>
    <row r="44" spans="1:8" x14ac:dyDescent="0.25">
      <c r="A44" s="1">
        <v>3</v>
      </c>
      <c r="B44" s="1" t="s">
        <v>226</v>
      </c>
      <c r="C44" s="1" t="s">
        <v>186</v>
      </c>
      <c r="D44" s="1" t="s">
        <v>227</v>
      </c>
      <c r="E44" s="94" t="s">
        <v>129</v>
      </c>
      <c r="F44" s="1" t="s">
        <v>485</v>
      </c>
      <c r="G44" s="1" t="s">
        <v>449</v>
      </c>
      <c r="H44" s="1" t="s">
        <v>455</v>
      </c>
    </row>
    <row r="45" spans="1:8" x14ac:dyDescent="0.25">
      <c r="A45" s="1">
        <v>4</v>
      </c>
      <c r="B45" s="1" t="s">
        <v>231</v>
      </c>
      <c r="C45" s="1" t="s">
        <v>232</v>
      </c>
      <c r="D45" s="1" t="s">
        <v>233</v>
      </c>
      <c r="E45" s="94" t="s">
        <v>129</v>
      </c>
      <c r="F45" s="1" t="s">
        <v>487</v>
      </c>
      <c r="G45" s="1" t="s">
        <v>444</v>
      </c>
      <c r="H45" s="1" t="s">
        <v>454</v>
      </c>
    </row>
    <row r="46" spans="1:8" x14ac:dyDescent="0.25">
      <c r="A46" s="1">
        <v>5</v>
      </c>
      <c r="B46" s="1" t="s">
        <v>207</v>
      </c>
      <c r="C46" s="1" t="s">
        <v>208</v>
      </c>
      <c r="D46" s="1" t="s">
        <v>209</v>
      </c>
      <c r="E46" s="94" t="s">
        <v>129</v>
      </c>
      <c r="F46" s="1" t="s">
        <v>485</v>
      </c>
      <c r="G46" s="1" t="s">
        <v>450</v>
      </c>
      <c r="H46" s="1" t="s">
        <v>457</v>
      </c>
    </row>
    <row r="47" spans="1:8" x14ac:dyDescent="0.25">
      <c r="A47" s="1">
        <v>6</v>
      </c>
      <c r="B47" s="1" t="s">
        <v>220</v>
      </c>
      <c r="C47" s="1" t="s">
        <v>347</v>
      </c>
      <c r="D47" s="1" t="s">
        <v>221</v>
      </c>
      <c r="E47" s="94" t="s">
        <v>129</v>
      </c>
      <c r="F47" s="1" t="s">
        <v>487</v>
      </c>
      <c r="G47" s="1" t="s">
        <v>445</v>
      </c>
    </row>
    <row r="48" spans="1:8" x14ac:dyDescent="0.25">
      <c r="A48" s="1">
        <v>7</v>
      </c>
      <c r="B48" s="1" t="s">
        <v>217</v>
      </c>
      <c r="C48" s="1" t="s">
        <v>218</v>
      </c>
      <c r="D48" s="1" t="s">
        <v>219</v>
      </c>
      <c r="E48" s="94" t="s">
        <v>129</v>
      </c>
      <c r="F48" s="1" t="s">
        <v>485</v>
      </c>
      <c r="G48" s="1" t="s">
        <v>450</v>
      </c>
      <c r="H48" s="1" t="s">
        <v>457</v>
      </c>
    </row>
    <row r="49" spans="1:8" x14ac:dyDescent="0.25">
      <c r="A49" s="1">
        <v>8</v>
      </c>
      <c r="B49" s="1" t="s">
        <v>214</v>
      </c>
      <c r="C49" s="1" t="s">
        <v>215</v>
      </c>
      <c r="D49" s="1" t="s">
        <v>216</v>
      </c>
      <c r="E49" s="94" t="s">
        <v>129</v>
      </c>
      <c r="F49" s="1" t="s">
        <v>485</v>
      </c>
      <c r="G49" s="1" t="s">
        <v>446</v>
      </c>
    </row>
    <row r="50" spans="1:8" x14ac:dyDescent="0.25">
      <c r="A50" s="1">
        <v>9</v>
      </c>
      <c r="B50" s="1" t="s">
        <v>210</v>
      </c>
      <c r="C50" s="1" t="s">
        <v>211</v>
      </c>
      <c r="D50" s="1" t="s">
        <v>212</v>
      </c>
      <c r="E50" s="94" t="s">
        <v>129</v>
      </c>
      <c r="F50" s="1" t="s">
        <v>485</v>
      </c>
      <c r="G50" s="1" t="s">
        <v>366</v>
      </c>
    </row>
    <row r="51" spans="1:8" x14ac:dyDescent="0.25">
      <c r="A51" s="1">
        <v>10</v>
      </c>
      <c r="B51" s="1" t="s">
        <v>400</v>
      </c>
      <c r="C51" s="1" t="s">
        <v>432</v>
      </c>
      <c r="D51" s="1" t="s">
        <v>401</v>
      </c>
      <c r="E51" s="94" t="s">
        <v>129</v>
      </c>
      <c r="F51" s="1" t="s">
        <v>487</v>
      </c>
      <c r="G51" s="1" t="s">
        <v>181</v>
      </c>
    </row>
    <row r="52" spans="1:8" x14ac:dyDescent="0.25">
      <c r="A52" s="1" t="s">
        <v>481</v>
      </c>
      <c r="B52" s="1" t="s">
        <v>248</v>
      </c>
      <c r="C52" s="1" t="s">
        <v>249</v>
      </c>
      <c r="D52" s="1" t="s">
        <v>250</v>
      </c>
      <c r="E52" s="94" t="s">
        <v>129</v>
      </c>
      <c r="F52" s="1" t="s">
        <v>485</v>
      </c>
      <c r="G52" s="1" t="s">
        <v>452</v>
      </c>
      <c r="H52" s="1" t="s">
        <v>457</v>
      </c>
    </row>
    <row r="53" spans="1:8" x14ac:dyDescent="0.25">
      <c r="A53" s="1" t="s">
        <v>483</v>
      </c>
      <c r="B53" s="1" t="s">
        <v>242</v>
      </c>
      <c r="C53" s="1" t="s">
        <v>243</v>
      </c>
      <c r="D53" s="1" t="s">
        <v>244</v>
      </c>
      <c r="E53" s="94" t="s">
        <v>129</v>
      </c>
      <c r="F53" s="1" t="s">
        <v>485</v>
      </c>
      <c r="G53" s="1" t="s">
        <v>366</v>
      </c>
    </row>
    <row r="55" spans="1:8" x14ac:dyDescent="0.25">
      <c r="C55" s="1" t="s">
        <v>470</v>
      </c>
      <c r="D55" s="1" t="s">
        <v>482</v>
      </c>
    </row>
    <row r="56" spans="1:8" x14ac:dyDescent="0.25">
      <c r="A56" s="1">
        <v>1</v>
      </c>
      <c r="B56" s="1" t="s">
        <v>268</v>
      </c>
      <c r="C56" s="1" t="s">
        <v>232</v>
      </c>
      <c r="D56" s="1" t="s">
        <v>269</v>
      </c>
      <c r="E56" s="94" t="s">
        <v>130</v>
      </c>
      <c r="F56" s="1" t="s">
        <v>118</v>
      </c>
      <c r="G56" s="1" t="s">
        <v>444</v>
      </c>
      <c r="H56" s="1" t="s">
        <v>442</v>
      </c>
    </row>
    <row r="57" spans="1:8" x14ac:dyDescent="0.25">
      <c r="A57" s="1" t="s">
        <v>481</v>
      </c>
      <c r="B57" s="1" t="s">
        <v>270</v>
      </c>
      <c r="C57" s="1" t="s">
        <v>208</v>
      </c>
      <c r="D57" s="1" t="s">
        <v>271</v>
      </c>
      <c r="E57" s="94" t="s">
        <v>130</v>
      </c>
      <c r="F57" s="1" t="s">
        <v>118</v>
      </c>
      <c r="G57" s="1" t="s">
        <v>450</v>
      </c>
    </row>
    <row r="59" spans="1:8" x14ac:dyDescent="0.25">
      <c r="C59" s="1" t="s">
        <v>471</v>
      </c>
      <c r="D59" s="1" t="s">
        <v>488</v>
      </c>
    </row>
    <row r="60" spans="1:8" x14ac:dyDescent="0.25">
      <c r="A60" s="1">
        <v>1</v>
      </c>
      <c r="B60" s="1" t="s">
        <v>272</v>
      </c>
      <c r="C60" s="1" t="s">
        <v>215</v>
      </c>
      <c r="D60" s="1" t="s">
        <v>273</v>
      </c>
      <c r="E60" s="94" t="s">
        <v>130</v>
      </c>
      <c r="F60" s="1" t="s">
        <v>485</v>
      </c>
      <c r="G60" s="1" t="s">
        <v>446</v>
      </c>
      <c r="H60" s="1" t="s">
        <v>442</v>
      </c>
    </row>
    <row r="61" spans="1:8" x14ac:dyDescent="0.25">
      <c r="A61" s="1">
        <v>2</v>
      </c>
      <c r="B61" s="1" t="s">
        <v>276</v>
      </c>
      <c r="C61" s="1" t="s">
        <v>252</v>
      </c>
      <c r="D61" s="1" t="s">
        <v>277</v>
      </c>
      <c r="E61" s="94" t="s">
        <v>130</v>
      </c>
      <c r="F61" s="1" t="s">
        <v>485</v>
      </c>
      <c r="G61" s="1" t="s">
        <v>449</v>
      </c>
    </row>
    <row r="62" spans="1:8" x14ac:dyDescent="0.25">
      <c r="A62" s="1">
        <v>3</v>
      </c>
      <c r="B62" s="1" t="s">
        <v>286</v>
      </c>
      <c r="C62" s="1" t="s">
        <v>249</v>
      </c>
      <c r="D62" s="1" t="s">
        <v>287</v>
      </c>
      <c r="E62" s="94" t="s">
        <v>130</v>
      </c>
      <c r="F62" s="1" t="s">
        <v>485</v>
      </c>
      <c r="G62" s="1" t="s">
        <v>452</v>
      </c>
    </row>
    <row r="63" spans="1:8" x14ac:dyDescent="0.25">
      <c r="A63" s="1">
        <v>4</v>
      </c>
      <c r="B63" s="1" t="s">
        <v>407</v>
      </c>
      <c r="C63" s="1" t="s">
        <v>434</v>
      </c>
      <c r="D63" s="1" t="s">
        <v>408</v>
      </c>
      <c r="E63" s="94" t="s">
        <v>130</v>
      </c>
      <c r="F63" s="1" t="s">
        <v>487</v>
      </c>
      <c r="G63" s="1" t="s">
        <v>444</v>
      </c>
    </row>
    <row r="64" spans="1:8" x14ac:dyDescent="0.25">
      <c r="A64" s="1" t="s">
        <v>481</v>
      </c>
      <c r="B64" s="1" t="s">
        <v>274</v>
      </c>
      <c r="C64" s="1" t="s">
        <v>354</v>
      </c>
      <c r="D64" s="1" t="s">
        <v>275</v>
      </c>
      <c r="E64" s="94" t="s">
        <v>130</v>
      </c>
      <c r="F64" s="1" t="s">
        <v>485</v>
      </c>
      <c r="G64" s="1" t="s">
        <v>451</v>
      </c>
    </row>
    <row r="65" spans="1:8" x14ac:dyDescent="0.25">
      <c r="A65" s="1" t="s">
        <v>483</v>
      </c>
      <c r="B65" s="1" t="s">
        <v>281</v>
      </c>
      <c r="C65" s="1" t="s">
        <v>282</v>
      </c>
      <c r="D65" s="1" t="s">
        <v>283</v>
      </c>
      <c r="E65" s="94" t="s">
        <v>130</v>
      </c>
      <c r="F65" s="1" t="s">
        <v>485</v>
      </c>
      <c r="G65" s="1" t="s">
        <v>445</v>
      </c>
    </row>
    <row r="67" spans="1:8" x14ac:dyDescent="0.25">
      <c r="C67" s="1" t="s">
        <v>473</v>
      </c>
      <c r="D67" s="1" t="s">
        <v>489</v>
      </c>
    </row>
    <row r="68" spans="1:8" x14ac:dyDescent="0.25">
      <c r="A68" s="1">
        <v>1</v>
      </c>
      <c r="B68" s="1" t="s">
        <v>297</v>
      </c>
      <c r="C68" s="1" t="s">
        <v>298</v>
      </c>
      <c r="D68" s="1" t="s">
        <v>299</v>
      </c>
      <c r="E68" s="94" t="s">
        <v>131</v>
      </c>
      <c r="F68" s="1" t="s">
        <v>485</v>
      </c>
      <c r="G68" s="1" t="s">
        <v>445</v>
      </c>
      <c r="H68" s="1" t="s">
        <v>442</v>
      </c>
    </row>
    <row r="69" spans="1:8" x14ac:dyDescent="0.25">
      <c r="A69" s="1">
        <v>2</v>
      </c>
      <c r="B69" s="1" t="s">
        <v>305</v>
      </c>
      <c r="C69" s="1" t="s">
        <v>243</v>
      </c>
      <c r="D69" s="1" t="s">
        <v>306</v>
      </c>
      <c r="E69" s="94" t="s">
        <v>131</v>
      </c>
      <c r="F69" s="1" t="s">
        <v>485</v>
      </c>
      <c r="G69" s="1" t="s">
        <v>366</v>
      </c>
    </row>
    <row r="70" spans="1:8" x14ac:dyDescent="0.25">
      <c r="A70" s="1">
        <v>3</v>
      </c>
      <c r="B70" s="1" t="s">
        <v>309</v>
      </c>
      <c r="C70" s="1" t="s">
        <v>310</v>
      </c>
      <c r="D70" s="1" t="s">
        <v>311</v>
      </c>
      <c r="E70" s="94" t="s">
        <v>131</v>
      </c>
      <c r="F70" s="1" t="s">
        <v>485</v>
      </c>
      <c r="G70" s="1" t="s">
        <v>450</v>
      </c>
    </row>
    <row r="71" spans="1:8" x14ac:dyDescent="0.25">
      <c r="A71" s="1">
        <v>4</v>
      </c>
      <c r="B71" s="1" t="s">
        <v>312</v>
      </c>
      <c r="C71" s="1" t="s">
        <v>313</v>
      </c>
      <c r="D71" s="1" t="s">
        <v>314</v>
      </c>
      <c r="E71" s="94" t="s">
        <v>131</v>
      </c>
      <c r="F71" s="1" t="s">
        <v>485</v>
      </c>
      <c r="G71" s="1" t="s">
        <v>449</v>
      </c>
    </row>
    <row r="72" spans="1:8" x14ac:dyDescent="0.25">
      <c r="A72" s="1">
        <v>5</v>
      </c>
      <c r="B72" s="1" t="s">
        <v>326</v>
      </c>
      <c r="C72" s="1" t="s">
        <v>205</v>
      </c>
      <c r="D72" s="1" t="s">
        <v>327</v>
      </c>
      <c r="E72" s="94" t="s">
        <v>131</v>
      </c>
      <c r="F72" s="1" t="s">
        <v>485</v>
      </c>
      <c r="G72" s="1" t="s">
        <v>446</v>
      </c>
    </row>
    <row r="73" spans="1:8" x14ac:dyDescent="0.25">
      <c r="A73" s="1">
        <v>6</v>
      </c>
      <c r="B73" s="1" t="s">
        <v>307</v>
      </c>
      <c r="C73" s="1" t="s">
        <v>357</v>
      </c>
      <c r="D73" s="1" t="s">
        <v>308</v>
      </c>
      <c r="E73" s="94" t="s">
        <v>131</v>
      </c>
      <c r="F73" s="1" t="s">
        <v>485</v>
      </c>
      <c r="G73" s="1" t="s">
        <v>366</v>
      </c>
    </row>
    <row r="74" spans="1:8" x14ac:dyDescent="0.25">
      <c r="A74" s="1" t="s">
        <v>481</v>
      </c>
      <c r="B74" s="1" t="s">
        <v>321</v>
      </c>
      <c r="C74" s="1" t="s">
        <v>282</v>
      </c>
      <c r="D74" s="1" t="s">
        <v>322</v>
      </c>
      <c r="E74" s="94" t="s">
        <v>131</v>
      </c>
      <c r="F74" s="1" t="s">
        <v>487</v>
      </c>
      <c r="G74" s="1" t="s">
        <v>445</v>
      </c>
    </row>
    <row r="75" spans="1:8" x14ac:dyDescent="0.25">
      <c r="A75" s="1" t="s">
        <v>483</v>
      </c>
      <c r="B75" s="1" t="s">
        <v>302</v>
      </c>
      <c r="C75" s="1" t="s">
        <v>303</v>
      </c>
      <c r="D75" s="1" t="s">
        <v>304</v>
      </c>
      <c r="E75" s="94" t="s">
        <v>131</v>
      </c>
      <c r="F75" s="1" t="s">
        <v>485</v>
      </c>
      <c r="G75" s="1" t="s">
        <v>460</v>
      </c>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scale="64" fitToHeight="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1287780</xdr:colOff>
                    <xdr:row>1</xdr:row>
                    <xdr:rowOff>0</xdr:rowOff>
                  </from>
                  <to>
                    <xdr:col>7</xdr:col>
                    <xdr:colOff>2011680</xdr:colOff>
                    <xdr:row>2</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pageSetUpPr fitToPage="1"/>
  </sheetPr>
  <dimension ref="A1:CN17"/>
  <sheetViews>
    <sheetView workbookViewId="0">
      <pane xSplit="5" ySplit="8" topLeftCell="Q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2</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135</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117</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110"/>
      <c r="J8" s="84" t="s">
        <v>75</v>
      </c>
      <c r="K8" s="76" t="s">
        <v>98</v>
      </c>
      <c r="L8" s="76"/>
      <c r="M8" s="2" t="s">
        <v>4</v>
      </c>
      <c r="N8" s="2" t="s">
        <v>15</v>
      </c>
      <c r="O8" s="7" t="s">
        <v>72</v>
      </c>
      <c r="P8" s="66" t="s">
        <v>73</v>
      </c>
      <c r="Q8" s="110"/>
      <c r="R8" s="84" t="s">
        <v>75</v>
      </c>
      <c r="S8" s="76" t="s">
        <v>98</v>
      </c>
      <c r="T8" s="76"/>
      <c r="U8" s="2" t="s">
        <v>4</v>
      </c>
      <c r="V8" s="2" t="s">
        <v>15</v>
      </c>
      <c r="W8" s="7" t="s">
        <v>72</v>
      </c>
      <c r="X8" s="66" t="s">
        <v>73</v>
      </c>
      <c r="Y8" s="110"/>
      <c r="Z8" s="84"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156</v>
      </c>
      <c r="C9" s="1" t="s">
        <v>157</v>
      </c>
      <c r="D9" s="1" t="s">
        <v>158</v>
      </c>
      <c r="E9" s="1" t="s">
        <v>340</v>
      </c>
      <c r="F9" s="111" t="s">
        <v>443</v>
      </c>
      <c r="G9" s="62">
        <v>0</v>
      </c>
      <c r="H9" s="67">
        <v>75.5</v>
      </c>
      <c r="J9" s="85">
        <v>0</v>
      </c>
      <c r="K9" s="68">
        <v>35.75</v>
      </c>
      <c r="N9" s="62">
        <v>1</v>
      </c>
      <c r="O9" s="63">
        <v>0</v>
      </c>
      <c r="P9" s="70">
        <v>70.5</v>
      </c>
      <c r="R9" s="63">
        <v>4</v>
      </c>
      <c r="S9" s="70">
        <v>32.520000000000003</v>
      </c>
      <c r="V9" s="63">
        <v>2</v>
      </c>
      <c r="W9" s="62">
        <v>0</v>
      </c>
      <c r="X9" s="68">
        <v>80</v>
      </c>
      <c r="Y9" s="68">
        <v>1</v>
      </c>
      <c r="Z9" s="62">
        <v>0</v>
      </c>
      <c r="AA9" s="68">
        <v>28.76</v>
      </c>
      <c r="AB9" s="68">
        <v>1</v>
      </c>
      <c r="AC9" s="62">
        <v>2</v>
      </c>
      <c r="AD9" s="62">
        <v>1</v>
      </c>
      <c r="BC9">
        <f>N9+V9+AD9+AL9+AT9+BB9</f>
        <v>4</v>
      </c>
      <c r="BD9" s="24">
        <v>2</v>
      </c>
      <c r="BE9" s="24">
        <f>BC9-BD9</f>
        <v>2</v>
      </c>
      <c r="BH9" s="1" t="s">
        <v>438</v>
      </c>
      <c r="BI9" s="111" t="s">
        <v>439</v>
      </c>
      <c r="BK9">
        <f>IF(G9&gt;99,199,G9)</f>
        <v>0</v>
      </c>
      <c r="BL9">
        <f>IF(H9="",0,H9)</f>
        <v>75.5</v>
      </c>
      <c r="BM9">
        <f>IF(J9&gt;99,199,J9)</f>
        <v>0</v>
      </c>
      <c r="BN9">
        <f>IF(K9="",0,K9)</f>
        <v>35.75</v>
      </c>
      <c r="BO9">
        <f>BK9+BM9</f>
        <v>0</v>
      </c>
      <c r="BP9">
        <f>IF(O9&gt;99,199,O9)</f>
        <v>0</v>
      </c>
      <c r="BQ9">
        <f>IF(P9="",0,P9)</f>
        <v>70.5</v>
      </c>
      <c r="BR9">
        <f>IF(R9&gt;99,199,R9)</f>
        <v>4</v>
      </c>
      <c r="BS9">
        <f>IF(S9="",0,S9)</f>
        <v>32.520000000000003</v>
      </c>
      <c r="BT9">
        <f>BP9+BR9</f>
        <v>4</v>
      </c>
      <c r="BU9">
        <f>IF(W9&gt;99,199,W9)</f>
        <v>0</v>
      </c>
      <c r="BV9">
        <f>IF(X9="",0,X9)</f>
        <v>80</v>
      </c>
      <c r="BW9">
        <f>IF(Z9&gt;99,199,Z9)</f>
        <v>0</v>
      </c>
      <c r="BX9">
        <f>IF(AA9="",0,AA9)</f>
        <v>28.76</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154</v>
      </c>
      <c r="C10" s="1" t="s">
        <v>160</v>
      </c>
      <c r="D10" s="1" t="s">
        <v>155</v>
      </c>
      <c r="E10" s="1" t="s">
        <v>340</v>
      </c>
      <c r="F10" s="111" t="s">
        <v>444</v>
      </c>
      <c r="G10" s="62">
        <v>0</v>
      </c>
      <c r="H10" s="67">
        <v>67.5</v>
      </c>
      <c r="J10" s="85">
        <v>0</v>
      </c>
      <c r="K10" s="68">
        <v>34.26</v>
      </c>
      <c r="N10" s="62">
        <v>2</v>
      </c>
      <c r="O10" s="63">
        <v>0</v>
      </c>
      <c r="P10" s="70">
        <v>68.5</v>
      </c>
      <c r="R10" s="63">
        <v>0</v>
      </c>
      <c r="S10" s="70">
        <v>35.85</v>
      </c>
      <c r="V10" s="63">
        <v>1</v>
      </c>
      <c r="W10" s="62">
        <v>0</v>
      </c>
      <c r="X10" s="68">
        <v>75</v>
      </c>
      <c r="Y10" s="68">
        <v>2</v>
      </c>
      <c r="Z10" s="62">
        <v>0</v>
      </c>
      <c r="AA10" s="68">
        <v>34.340000000000003</v>
      </c>
      <c r="AB10" s="68">
        <v>4</v>
      </c>
      <c r="AC10" s="62">
        <v>6</v>
      </c>
      <c r="AD10" s="62">
        <v>3</v>
      </c>
      <c r="BC10">
        <f>N10+V10+AD10+AL10+AT10+BB10</f>
        <v>6</v>
      </c>
      <c r="BD10" s="24">
        <v>3</v>
      </c>
      <c r="BE10" s="24">
        <f>BC10-BD10</f>
        <v>3</v>
      </c>
      <c r="BF10" s="1">
        <v>1</v>
      </c>
      <c r="BI10" s="111" t="s">
        <v>442</v>
      </c>
      <c r="BK10">
        <f>IF(G10&gt;99,199,G10)</f>
        <v>0</v>
      </c>
      <c r="BL10">
        <f>IF(H10="",0,H10)</f>
        <v>67.5</v>
      </c>
      <c r="BM10">
        <f>IF(J10&gt;99,199,J10)</f>
        <v>0</v>
      </c>
      <c r="BN10">
        <f>IF(K10="",0,K10)</f>
        <v>34.26</v>
      </c>
      <c r="BO10">
        <f>BK10+BM10</f>
        <v>0</v>
      </c>
      <c r="BP10">
        <f>IF(O10&gt;99,199,O10)</f>
        <v>0</v>
      </c>
      <c r="BQ10">
        <f>IF(P10="",0,P10)</f>
        <v>68.5</v>
      </c>
      <c r="BR10">
        <f>IF(R10&gt;99,199,R10)</f>
        <v>0</v>
      </c>
      <c r="BS10">
        <f>IF(S10="",0,S10)</f>
        <v>35.85</v>
      </c>
      <c r="BT10">
        <f>BP10+BR10</f>
        <v>0</v>
      </c>
      <c r="BU10">
        <f>IF(W10&gt;99,199,W10)</f>
        <v>0</v>
      </c>
      <c r="BV10">
        <f>IF(X10="",0,X10)</f>
        <v>75</v>
      </c>
      <c r="BW10">
        <f>IF(Z10&gt;99,199,Z10)</f>
        <v>0</v>
      </c>
      <c r="BX10">
        <f>IF(AA10="",0,AA10)</f>
        <v>34.340000000000003</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372</v>
      </c>
      <c r="C11" s="1" t="s">
        <v>373</v>
      </c>
      <c r="D11" s="1" t="s">
        <v>374</v>
      </c>
      <c r="E11" s="1" t="s">
        <v>340</v>
      </c>
      <c r="F11" s="111" t="s">
        <v>445</v>
      </c>
      <c r="N11" s="62">
        <v>99</v>
      </c>
      <c r="O11" s="63">
        <v>0</v>
      </c>
      <c r="P11" s="70">
        <v>65.5</v>
      </c>
      <c r="R11" s="63">
        <v>0</v>
      </c>
      <c r="S11" s="70">
        <v>40.72</v>
      </c>
      <c r="V11" s="63">
        <v>3</v>
      </c>
      <c r="W11" s="62">
        <v>0</v>
      </c>
      <c r="X11" s="68">
        <v>73.5</v>
      </c>
      <c r="Y11" s="68">
        <v>3</v>
      </c>
      <c r="Z11" s="62">
        <v>0</v>
      </c>
      <c r="AA11" s="68">
        <v>32.299999999999997</v>
      </c>
      <c r="AB11" s="68">
        <v>2</v>
      </c>
      <c r="AC11" s="62">
        <v>5</v>
      </c>
      <c r="AD11" s="62">
        <v>2</v>
      </c>
      <c r="BC11">
        <f>N11+V11+AD11+AL11+AT11+BB11</f>
        <v>104</v>
      </c>
      <c r="BD11">
        <v>99</v>
      </c>
      <c r="BE11" s="24">
        <f>BC11-BD11</f>
        <v>5</v>
      </c>
      <c r="BF11" s="1">
        <v>2</v>
      </c>
      <c r="BK11">
        <f>IF(G11&gt;99,199,G11)</f>
        <v>0</v>
      </c>
      <c r="BL11">
        <f>IF(H11="",0,H11)</f>
        <v>0</v>
      </c>
      <c r="BM11">
        <f>IF(J11&gt;99,199,J11)</f>
        <v>0</v>
      </c>
      <c r="BN11">
        <f>IF(K11="",0,K11)</f>
        <v>0</v>
      </c>
      <c r="BO11">
        <f>BK11+BM11</f>
        <v>0</v>
      </c>
      <c r="BP11">
        <f>IF(O11&gt;99,199,O11)</f>
        <v>0</v>
      </c>
      <c r="BQ11">
        <f>IF(P11="",0,P11)</f>
        <v>65.5</v>
      </c>
      <c r="BR11">
        <f>IF(R11&gt;99,199,R11)</f>
        <v>0</v>
      </c>
      <c r="BS11">
        <f>IF(S11="",0,S11)</f>
        <v>40.72</v>
      </c>
      <c r="BT11">
        <f>BP11+BR11</f>
        <v>0</v>
      </c>
      <c r="BU11">
        <f>IF(W11&gt;99,199,W11)</f>
        <v>0</v>
      </c>
      <c r="BV11">
        <f>IF(X11="",0,X11)</f>
        <v>73.5</v>
      </c>
      <c r="BW11">
        <f>IF(Z11&gt;99,199,Z11)</f>
        <v>0</v>
      </c>
      <c r="BX11">
        <f>IF(AA11="",0,AA11)</f>
        <v>32.299999999999997</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161</v>
      </c>
      <c r="C12" s="1" t="s">
        <v>162</v>
      </c>
      <c r="D12" s="1" t="s">
        <v>163</v>
      </c>
      <c r="E12" s="1" t="s">
        <v>340</v>
      </c>
      <c r="F12" s="111" t="s">
        <v>446</v>
      </c>
      <c r="G12" s="62">
        <v>0</v>
      </c>
      <c r="H12" s="67">
        <v>72</v>
      </c>
      <c r="J12" s="85">
        <v>0</v>
      </c>
      <c r="K12" s="68">
        <v>35.97</v>
      </c>
      <c r="N12" s="62">
        <v>3</v>
      </c>
      <c r="O12" s="63">
        <v>9</v>
      </c>
      <c r="P12" s="70">
        <v>70.5</v>
      </c>
      <c r="V12" s="63">
        <v>4</v>
      </c>
      <c r="W12" s="62">
        <v>0</v>
      </c>
      <c r="X12" s="68">
        <v>70.5</v>
      </c>
      <c r="Y12" s="68">
        <v>4</v>
      </c>
      <c r="Z12" s="62">
        <v>0</v>
      </c>
      <c r="AA12" s="68">
        <v>32.409999999999997</v>
      </c>
      <c r="AB12" s="68">
        <v>3</v>
      </c>
      <c r="AC12" s="62">
        <v>7</v>
      </c>
      <c r="AD12" s="62">
        <v>4</v>
      </c>
      <c r="BC12">
        <f>N12+V12+AD12+AL12+AT12+BB12</f>
        <v>11</v>
      </c>
      <c r="BD12" s="24">
        <v>4</v>
      </c>
      <c r="BE12" s="24">
        <f>BC12-BD12</f>
        <v>7</v>
      </c>
      <c r="BG12" s="1">
        <v>1</v>
      </c>
      <c r="BK12">
        <f>IF(G12&gt;99,199,G12)</f>
        <v>0</v>
      </c>
      <c r="BL12">
        <f>IF(H12="",0,H12)</f>
        <v>72</v>
      </c>
      <c r="BM12">
        <f>IF(J12&gt;99,199,J12)</f>
        <v>0</v>
      </c>
      <c r="BN12">
        <f>IF(K12="",0,K12)</f>
        <v>35.97</v>
      </c>
      <c r="BO12">
        <f>BK12+BM12</f>
        <v>0</v>
      </c>
      <c r="BP12">
        <f>IF(O12&gt;99,199,O12)</f>
        <v>9</v>
      </c>
      <c r="BQ12">
        <f>IF(P12="",0,P12)</f>
        <v>70.5</v>
      </c>
      <c r="BR12">
        <f>IF(R12&gt;99,199,R12)</f>
        <v>0</v>
      </c>
      <c r="BS12">
        <f>IF(S12="",0,S12)</f>
        <v>0</v>
      </c>
      <c r="BT12">
        <f>BP12+BR12</f>
        <v>9</v>
      </c>
      <c r="BU12">
        <f>IF(W12&gt;99,199,W12)</f>
        <v>0</v>
      </c>
      <c r="BV12">
        <f>IF(X12="",0,X12)</f>
        <v>70.5</v>
      </c>
      <c r="BW12">
        <f>IF(Z12&gt;99,199,Z12)</f>
        <v>0</v>
      </c>
      <c r="BX12">
        <f>IF(AA12="",0,AA12)</f>
        <v>32.409999999999997</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row r="17" spans="30:30" x14ac:dyDescent="0.25">
      <c r="AD17" s="62">
        <f ca="1">AD17</f>
        <v>0</v>
      </c>
    </row>
  </sheetData>
  <sheetProtection sheet="1" objects="1" scenarios="1"/>
  <sortState xmlns:xlrd2="http://schemas.microsoft.com/office/spreadsheetml/2017/richdata2" ref="A9:XFD13">
    <sortCondition ref="BE9"/>
  </sortState>
  <mergeCells count="32">
    <mergeCell ref="BC4:BF4"/>
    <mergeCell ref="W3:AL5"/>
    <mergeCell ref="BC3:BF3"/>
    <mergeCell ref="BC5:BF5"/>
    <mergeCell ref="BC6:BE6"/>
    <mergeCell ref="W7:AD7"/>
    <mergeCell ref="AE7:AL7"/>
    <mergeCell ref="AM7:AT7"/>
    <mergeCell ref="AU7:BB7"/>
    <mergeCell ref="W6:AD6"/>
    <mergeCell ref="AE6:AL6"/>
    <mergeCell ref="A1:BI1"/>
    <mergeCell ref="A3:B3"/>
    <mergeCell ref="C3:E3"/>
    <mergeCell ref="F3:N3"/>
    <mergeCell ref="O3:V3"/>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s>
  <dataValidations count="8">
    <dataValidation type="whole" allowBlank="1" showInputMessage="1" showErrorMessage="1" sqref="BG3" xr:uid="{00000000-0002-0000-0200-000000000000}">
      <formula1>1</formula1>
      <formula2>4</formula2>
    </dataValidation>
    <dataValidation type="whole" allowBlank="1" showInputMessage="1" showErrorMessage="1" sqref="BG4" xr:uid="{00000000-0002-0000-0200-000001000000}">
      <formula1>1</formula1>
      <formula2>2</formula2>
    </dataValidation>
    <dataValidation type="whole" operator="lessThan" allowBlank="1" showInputMessage="1" showErrorMessage="1" sqref="BG5" xr:uid="{00000000-0002-0000-0200-000002000000}">
      <formula1>9</formula1>
    </dataValidation>
    <dataValidation type="whole" operator="lessThan" allowBlank="1" showInputMessage="1" showErrorMessage="1" sqref="BG6" xr:uid="{00000000-0002-0000-0200-000003000000}">
      <formula1>340</formula1>
    </dataValidation>
    <dataValidation type="list" allowBlank="1" showInputMessage="1" showErrorMessage="1" sqref="BH1:BH2 BH9:BH65096" xr:uid="{00000000-0002-0000-0200-000004000000}">
      <formula1>"ja,nee"</formula1>
    </dataValidation>
    <dataValidation type="decimal" allowBlank="1" showInputMessage="1" showErrorMessage="1" sqref="H1:H2 K1:K2 P1:P2 S1:S2 X1:X2 AA1:AA2 AI1:AI2 AF1:AF2 AN1:AN2 AQ1:AQ2 AY1:AY2 AV1:AV2 AV9:AV65096 AY9:AY65096 AN9:AN65096 AQ9:AQ65096 AF9:AF65096 K9:K65096 S9:S65096 P9:P65096 X9:X65096 AA9:AA65096 H9:H65096 AI9:AI65096" xr:uid="{00000000-0002-0000-0200-000005000000}">
      <formula1>0</formula1>
      <formula2>100</formula2>
    </dataValidation>
    <dataValidation type="decimal" allowBlank="1" showInputMessage="1" showErrorMessage="1" sqref="L1:L2 I1:I2 T1:T2 Q1:Q2 AG1:AG2 AB1:AB2 Y1:Y2 AJ1:AJ2 AR1:AR2 AO1:AO2 AW1:AW2 AZ1:AZ2 AZ9:AZ65096 AW9:AW65096 AR9:AR65096 AO9:AO65096 AJ9:AJ65096 Q9:Q65096 AG9:AG65096 AB9:AB65096 I9:I65096 T9:T65096 Y9:Y65096 L9:L65096" xr:uid="{00000000-0002-0000-0200-000006000000}">
      <formula1>0</formula1>
      <formula2>10</formula2>
    </dataValidation>
    <dataValidation operator="lessThan" allowBlank="1" showInputMessage="1" showErrorMessage="1" sqref="O1:O2 AE1:AE2 AU1:AU2 AU9:AU65096 AE9:AE65096 O9:O65096" xr:uid="{00000000-0002-0000-0200-000007000000}"/>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053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5053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5053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053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053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053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5053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3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053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054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054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5054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0560" r:id="rId18" name="Button 32">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50562" r:id="rId19" name="Button 34">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50563" r:id="rId20" name="Button 35">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50564" r:id="rId21" name="Button 36">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50565" r:id="rId22" name="Button 37">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50567" r:id="rId23" name="Button 39">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mc:AlternateContent xmlns:mc="http://schemas.openxmlformats.org/markup-compatibility/2006">
          <mc:Choice Requires="x14">
            <control shapeId="150568" r:id="rId24" name="Button 40">
              <controlPr defaultSize="0" print="0" autoFill="0" autoPict="0" macro="[0]!Sort_Punten_1">
                <anchor moveWithCells="1" sizeWithCells="1">
                  <from>
                    <xdr:col>14</xdr:col>
                    <xdr:colOff>0</xdr:colOff>
                    <xdr:row>7</xdr:row>
                    <xdr:rowOff>7620</xdr:rowOff>
                  </from>
                  <to>
                    <xdr:col>20</xdr:col>
                    <xdr:colOff>0</xdr:colOff>
                    <xdr:row>7</xdr:row>
                    <xdr:rowOff>182880</xdr:rowOff>
                  </to>
                </anchor>
              </controlPr>
            </control>
          </mc:Choice>
        </mc:AlternateContent>
        <mc:AlternateContent xmlns:mc="http://schemas.openxmlformats.org/markup-compatibility/2006">
          <mc:Choice Requires="x14">
            <control shapeId="150569" r:id="rId25" name="Button 41">
              <controlPr defaultSize="0" print="0" autoFill="0" autoPict="0" macro="[0]!Sort_Punten_1">
                <anchor moveWithCells="1" sizeWithCells="1">
                  <from>
                    <xdr:col>22</xdr:col>
                    <xdr:colOff>0</xdr:colOff>
                    <xdr:row>7</xdr:row>
                    <xdr:rowOff>7620</xdr:rowOff>
                  </from>
                  <to>
                    <xdr:col>28</xdr:col>
                    <xdr:colOff>0</xdr:colOff>
                    <xdr:row>7</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2">
    <pageSetUpPr fitToPage="1"/>
  </sheetPr>
  <dimension ref="A1:CN12"/>
  <sheetViews>
    <sheetView workbookViewId="0">
      <pane xSplit="5" ySplit="8" topLeftCell="R9" activePane="bottomRight" state="frozen"/>
      <selection activeCell="C4" sqref="C4:E4"/>
      <selection pane="topRight" activeCell="C4" sqref="C4:E4"/>
      <selection pane="bottomLeft" activeCell="C4" sqref="C4:E4"/>
      <selection pane="bottomRight" activeCell="BF16" sqref="BF16"/>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2</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136</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117</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169</v>
      </c>
      <c r="C9" s="1" t="s">
        <v>162</v>
      </c>
      <c r="D9" s="1" t="s">
        <v>170</v>
      </c>
      <c r="E9" s="1" t="s">
        <v>341</v>
      </c>
      <c r="F9" s="111" t="s">
        <v>446</v>
      </c>
      <c r="G9" s="62">
        <v>0</v>
      </c>
      <c r="H9" s="67">
        <v>71</v>
      </c>
      <c r="J9" s="85">
        <v>0</v>
      </c>
      <c r="K9" s="68">
        <v>33.39</v>
      </c>
      <c r="N9" s="62">
        <v>1</v>
      </c>
      <c r="O9" s="63">
        <v>4</v>
      </c>
      <c r="P9" s="70">
        <v>77.5</v>
      </c>
      <c r="V9" s="63">
        <v>4</v>
      </c>
      <c r="W9" s="62">
        <v>0</v>
      </c>
      <c r="X9" s="68">
        <v>80.5</v>
      </c>
      <c r="Y9" s="68">
        <v>1</v>
      </c>
      <c r="Z9" s="62">
        <v>4</v>
      </c>
      <c r="AA9" s="68">
        <v>44.82</v>
      </c>
      <c r="AB9" s="68">
        <v>2</v>
      </c>
      <c r="AC9" s="62">
        <v>3</v>
      </c>
      <c r="AD9" s="62">
        <v>1</v>
      </c>
      <c r="BC9">
        <f>N9+V9+AD9+AL9+AT9+BB9</f>
        <v>6</v>
      </c>
      <c r="BD9">
        <v>4</v>
      </c>
      <c r="BE9" s="24">
        <f>BC9-BD9</f>
        <v>2</v>
      </c>
      <c r="BF9" s="1">
        <v>1</v>
      </c>
      <c r="BI9" s="111" t="s">
        <v>442</v>
      </c>
      <c r="BK9">
        <f>IF(G9&gt;99,199,G9)</f>
        <v>0</v>
      </c>
      <c r="BL9">
        <f>IF(H9="",0,H9)</f>
        <v>71</v>
      </c>
      <c r="BM9">
        <f>IF(J9&gt;99,199,J9)</f>
        <v>0</v>
      </c>
      <c r="BN9">
        <f>IF(K9="",0,K9)</f>
        <v>33.39</v>
      </c>
      <c r="BO9">
        <f>BK9+BM9</f>
        <v>0</v>
      </c>
      <c r="BP9">
        <f>IF(O9&gt;99,199,O9)</f>
        <v>4</v>
      </c>
      <c r="BQ9">
        <f>IF(P9="",0,P9)</f>
        <v>77.5</v>
      </c>
      <c r="BR9">
        <f>IF(R9&gt;99,199,R9)</f>
        <v>0</v>
      </c>
      <c r="BS9">
        <f>IF(S9="",0,S9)</f>
        <v>0</v>
      </c>
      <c r="BT9">
        <f>BP9+BR9</f>
        <v>4</v>
      </c>
      <c r="BU9">
        <f>IF(W9&gt;99,199,W9)</f>
        <v>0</v>
      </c>
      <c r="BV9">
        <f>IF(X9="",0,X9)</f>
        <v>80.5</v>
      </c>
      <c r="BW9">
        <f>IF(Z9&gt;99,199,Z9)</f>
        <v>4</v>
      </c>
      <c r="BX9">
        <f>IF(AA9="",0,AA9)</f>
        <v>44.82</v>
      </c>
      <c r="BY9">
        <f>BU9+BW9</f>
        <v>4</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156</v>
      </c>
      <c r="C10" s="1" t="s">
        <v>157</v>
      </c>
      <c r="D10" s="1" t="s">
        <v>158</v>
      </c>
      <c r="E10" s="1" t="s">
        <v>341</v>
      </c>
      <c r="F10" s="111" t="s">
        <v>443</v>
      </c>
      <c r="G10" s="62">
        <v>0</v>
      </c>
      <c r="H10" s="67">
        <v>68</v>
      </c>
      <c r="J10" s="85">
        <v>0</v>
      </c>
      <c r="K10" s="68">
        <v>33.18</v>
      </c>
      <c r="N10" s="62">
        <v>2</v>
      </c>
      <c r="O10" s="63">
        <v>0</v>
      </c>
      <c r="P10" s="70">
        <v>68</v>
      </c>
      <c r="R10" s="63">
        <v>0</v>
      </c>
      <c r="S10" s="70">
        <v>26.74</v>
      </c>
      <c r="V10" s="63">
        <v>3</v>
      </c>
      <c r="W10" s="62">
        <v>0</v>
      </c>
      <c r="X10" s="68">
        <v>80</v>
      </c>
      <c r="Y10" s="68">
        <v>2</v>
      </c>
      <c r="Z10" s="62">
        <v>0</v>
      </c>
      <c r="AA10" s="68">
        <v>26.19</v>
      </c>
      <c r="AB10" s="68">
        <v>1</v>
      </c>
      <c r="AC10" s="62">
        <v>3</v>
      </c>
      <c r="AD10" s="62">
        <v>2</v>
      </c>
      <c r="BC10">
        <f>N10+V10+AD10+AL10+AT10+BB10</f>
        <v>7</v>
      </c>
      <c r="BD10">
        <v>3</v>
      </c>
      <c r="BE10" s="24">
        <f>BC10-BD10</f>
        <v>4</v>
      </c>
      <c r="BF10" s="1">
        <v>2</v>
      </c>
      <c r="BK10">
        <f>IF(G10&gt;99,199,G10)</f>
        <v>0</v>
      </c>
      <c r="BL10">
        <f>IF(H10="",0,H10)</f>
        <v>68</v>
      </c>
      <c r="BM10">
        <f>IF(J10&gt;99,199,J10)</f>
        <v>0</v>
      </c>
      <c r="BN10">
        <f>IF(K10="",0,K10)</f>
        <v>33.18</v>
      </c>
      <c r="BO10">
        <f>BK10+BM10</f>
        <v>0</v>
      </c>
      <c r="BP10">
        <f>IF(O10&gt;99,199,O10)</f>
        <v>0</v>
      </c>
      <c r="BQ10">
        <f>IF(P10="",0,P10)</f>
        <v>68</v>
      </c>
      <c r="BR10">
        <f>IF(R10&gt;99,199,R10)</f>
        <v>0</v>
      </c>
      <c r="BS10">
        <f>IF(S10="",0,S10)</f>
        <v>26.74</v>
      </c>
      <c r="BT10">
        <f>BP10+BR10</f>
        <v>0</v>
      </c>
      <c r="BU10">
        <f>IF(W10&gt;99,199,W10)</f>
        <v>0</v>
      </c>
      <c r="BV10">
        <f>IF(X10="",0,X10)</f>
        <v>80</v>
      </c>
      <c r="BW10">
        <f>IF(Z10&gt;99,199,Z10)</f>
        <v>0</v>
      </c>
      <c r="BX10">
        <f>IF(AA10="",0,AA10)</f>
        <v>26.19</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375</v>
      </c>
      <c r="C11" s="1" t="s">
        <v>376</v>
      </c>
      <c r="D11" s="1" t="s">
        <v>377</v>
      </c>
      <c r="E11" s="1" t="s">
        <v>341</v>
      </c>
      <c r="F11" s="111" t="s">
        <v>449</v>
      </c>
      <c r="N11" s="62">
        <v>99</v>
      </c>
      <c r="O11" s="63">
        <v>0</v>
      </c>
      <c r="P11" s="70">
        <v>70</v>
      </c>
      <c r="R11" s="63">
        <v>0</v>
      </c>
      <c r="S11" s="70">
        <v>25.82</v>
      </c>
      <c r="V11" s="63">
        <v>1</v>
      </c>
      <c r="AD11" s="62">
        <v>99</v>
      </c>
      <c r="BC11">
        <f>N11+V11+AD11+AL11+AT11+BB11</f>
        <v>199</v>
      </c>
      <c r="BD11">
        <v>99</v>
      </c>
      <c r="BE11" s="24">
        <f>BC11-BD11</f>
        <v>100</v>
      </c>
      <c r="BH11" s="1" t="s">
        <v>438</v>
      </c>
      <c r="BI11" s="111" t="s">
        <v>441</v>
      </c>
      <c r="BK11">
        <f>IF(G11&gt;99,199,G11)</f>
        <v>0</v>
      </c>
      <c r="BL11">
        <f>IF(H11="",0,H11)</f>
        <v>0</v>
      </c>
      <c r="BM11">
        <f>IF(J11&gt;99,199,J11)</f>
        <v>0</v>
      </c>
      <c r="BN11">
        <f>IF(K11="",0,K11)</f>
        <v>0</v>
      </c>
      <c r="BO11">
        <f>BK11+BM11</f>
        <v>0</v>
      </c>
      <c r="BP11">
        <f>IF(O11&gt;99,199,O11)</f>
        <v>0</v>
      </c>
      <c r="BQ11">
        <f>IF(P11="",0,P11)</f>
        <v>70</v>
      </c>
      <c r="BR11">
        <f>IF(R11&gt;99,199,R11)</f>
        <v>0</v>
      </c>
      <c r="BS11">
        <f>IF(S11="",0,S11)</f>
        <v>25.82</v>
      </c>
      <c r="BT11">
        <f>BP11+BR11</f>
        <v>0</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378</v>
      </c>
      <c r="C12" s="1" t="s">
        <v>379</v>
      </c>
      <c r="D12" s="1" t="s">
        <v>380</v>
      </c>
      <c r="E12" s="1" t="s">
        <v>341</v>
      </c>
      <c r="F12" s="111" t="s">
        <v>449</v>
      </c>
      <c r="N12" s="62">
        <v>99</v>
      </c>
      <c r="O12" s="63">
        <v>0</v>
      </c>
      <c r="P12" s="70">
        <v>72.5</v>
      </c>
      <c r="R12" s="63">
        <v>0</v>
      </c>
      <c r="S12" s="70">
        <v>30.28</v>
      </c>
      <c r="V12" s="63">
        <v>2</v>
      </c>
      <c r="AD12" s="62">
        <v>99</v>
      </c>
      <c r="BC12">
        <f>N12+V12+AD12+AL12+AT12+BB12</f>
        <v>200</v>
      </c>
      <c r="BD12">
        <v>99</v>
      </c>
      <c r="BE12" s="24">
        <f>BC12-BD12</f>
        <v>101</v>
      </c>
      <c r="BH12" s="1" t="s">
        <v>438</v>
      </c>
      <c r="BI12" s="111" t="s">
        <v>441</v>
      </c>
      <c r="BK12">
        <f>IF(G12&gt;99,199,G12)</f>
        <v>0</v>
      </c>
      <c r="BL12">
        <f>IF(H12="",0,H12)</f>
        <v>0</v>
      </c>
      <c r="BM12">
        <f>IF(J12&gt;99,199,J12)</f>
        <v>0</v>
      </c>
      <c r="BN12">
        <f>IF(K12="",0,K12)</f>
        <v>0</v>
      </c>
      <c r="BO12">
        <f>BK12+BM12</f>
        <v>0</v>
      </c>
      <c r="BP12">
        <f>IF(O12&gt;99,199,O12)</f>
        <v>0</v>
      </c>
      <c r="BQ12">
        <f>IF(P12="",0,P12)</f>
        <v>72.5</v>
      </c>
      <c r="BR12">
        <f>IF(R12&gt;99,199,R12)</f>
        <v>0</v>
      </c>
      <c r="BS12">
        <f>IF(S12="",0,S12)</f>
        <v>30.28</v>
      </c>
      <c r="BT12">
        <f>BP12+BR12</f>
        <v>0</v>
      </c>
      <c r="BU12">
        <f>IF(W12&gt;99,199,W12)</f>
        <v>0</v>
      </c>
      <c r="BV12">
        <f>IF(X12="",0,X12)</f>
        <v>0</v>
      </c>
      <c r="BW12">
        <f>IF(Z12&gt;99,199,Z12)</f>
        <v>0</v>
      </c>
      <c r="BX12">
        <f>IF(AA12="",0,AA12)</f>
        <v>0</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sheetData>
  <sheetProtection sheet="1" objects="1" scenarios="1"/>
  <sortState xmlns:xlrd2="http://schemas.microsoft.com/office/spreadsheetml/2017/richdata2" ref="A9:CN12">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256 AE9:AE65256 O9:O65256" xr:uid="{00000000-0002-0000-0300-000000000000}"/>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300-000001000000}">
      <formula1>0</formula1>
      <formula2>10</formula2>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300-000002000000}">
      <formula1>0</formula1>
      <formula2>100</formula2>
    </dataValidation>
    <dataValidation type="list" allowBlank="1" showInputMessage="1" showErrorMessage="1" sqref="BH1:BH2 BH9:BH65256" xr:uid="{00000000-0002-0000-0300-000003000000}">
      <formula1>"ja,nee"</formula1>
    </dataValidation>
    <dataValidation type="whole" operator="lessThan" allowBlank="1" showInputMessage="1" showErrorMessage="1" sqref="BG6" xr:uid="{00000000-0002-0000-0300-000004000000}">
      <formula1>340</formula1>
    </dataValidation>
    <dataValidation type="whole" operator="lessThan" allowBlank="1" showInputMessage="1" showErrorMessage="1" sqref="BG5" xr:uid="{00000000-0002-0000-0300-000005000000}">
      <formula1>9</formula1>
    </dataValidation>
    <dataValidation type="whole" allowBlank="1" showInputMessage="1" showErrorMessage="1" sqref="BG4" xr:uid="{00000000-0002-0000-0300-000006000000}">
      <formula1>1</formula1>
      <formula2>2</formula2>
    </dataValidation>
    <dataValidation type="whole" allowBlank="1" showInputMessage="1" showErrorMessage="1" sqref="BG3" xr:uid="{00000000-0002-0000-0300-000007000000}">
      <formula1>1</formula1>
      <formula2>4</formula2>
    </dataValidation>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7154"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77155"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7715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5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715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715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7160"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7716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6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716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716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7165"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77166"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7167"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77168"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77169"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77170"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77171"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77172"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2">
    <pageSetUpPr fitToPage="1"/>
  </sheetPr>
  <dimension ref="A1:CN12"/>
  <sheetViews>
    <sheetView workbookViewId="0">
      <pane xSplit="5" ySplit="8" topLeftCell="Q9" activePane="bottomRight" state="frozen"/>
      <selection activeCell="C4" sqref="C4:E4"/>
      <selection pane="topRight" activeCell="C4" sqref="C4:E4"/>
      <selection pane="bottomLeft" activeCell="C4" sqref="C4:E4"/>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2</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136</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40" t="s">
        <v>118</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174</v>
      </c>
      <c r="C9" s="1" t="s">
        <v>175</v>
      </c>
      <c r="D9" s="1" t="s">
        <v>176</v>
      </c>
      <c r="E9" s="1" t="s">
        <v>342</v>
      </c>
      <c r="F9" s="111" t="s">
        <v>447</v>
      </c>
      <c r="G9" s="62">
        <v>8</v>
      </c>
      <c r="H9" s="67">
        <v>71</v>
      </c>
      <c r="N9" s="62">
        <v>3</v>
      </c>
      <c r="O9" s="63">
        <v>0</v>
      </c>
      <c r="P9" s="70">
        <v>75.5</v>
      </c>
      <c r="R9" s="63">
        <v>8</v>
      </c>
      <c r="S9" s="70">
        <v>47.41</v>
      </c>
      <c r="U9" s="63">
        <v>1</v>
      </c>
      <c r="V9" s="63">
        <v>1</v>
      </c>
      <c r="AD9" s="62">
        <v>99</v>
      </c>
      <c r="BC9">
        <f>N9+V9+AD9+AL9+AT9+BB9</f>
        <v>103</v>
      </c>
      <c r="BD9">
        <v>99</v>
      </c>
      <c r="BE9" s="24">
        <f>BC9-BD9</f>
        <v>4</v>
      </c>
      <c r="BF9" s="1">
        <v>1</v>
      </c>
      <c r="BI9" s="111" t="s">
        <v>442</v>
      </c>
      <c r="BK9">
        <f>IF(G9&gt;99,199,G9)</f>
        <v>8</v>
      </c>
      <c r="BL9">
        <f>IF(H9="",0,H9)</f>
        <v>71</v>
      </c>
      <c r="BM9">
        <f>IF(J9&gt;99,199,J9)</f>
        <v>0</v>
      </c>
      <c r="BN9">
        <f>IF(K9="",0,K9)</f>
        <v>0</v>
      </c>
      <c r="BO9">
        <f>BK9+BM9</f>
        <v>8</v>
      </c>
      <c r="BP9">
        <f>IF(O9&gt;99,199,O9)</f>
        <v>0</v>
      </c>
      <c r="BQ9">
        <f>IF(P9="",0,P9)</f>
        <v>75.5</v>
      </c>
      <c r="BR9">
        <f>IF(R9&gt;99,199,R9)</f>
        <v>8</v>
      </c>
      <c r="BS9">
        <f>IF(S9="",0,S9)</f>
        <v>47.41</v>
      </c>
      <c r="BT9">
        <f>BP9+BR9</f>
        <v>8</v>
      </c>
      <c r="BU9">
        <f>IF(W9&gt;99,199,W9)</f>
        <v>0</v>
      </c>
      <c r="BV9">
        <f>IF(X9="",0,X9)</f>
        <v>0</v>
      </c>
      <c r="BW9">
        <f>IF(Z9&gt;99,199,Z9)</f>
        <v>0</v>
      </c>
      <c r="BX9">
        <f>IF(AA9="",0,AA9)</f>
        <v>0</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166</v>
      </c>
      <c r="C10" s="1" t="s">
        <v>167</v>
      </c>
      <c r="D10" s="1" t="s">
        <v>168</v>
      </c>
      <c r="E10" s="1" t="s">
        <v>342</v>
      </c>
      <c r="F10" s="1" t="s">
        <v>159</v>
      </c>
      <c r="G10" s="62">
        <v>0</v>
      </c>
      <c r="H10" s="67">
        <v>68</v>
      </c>
      <c r="J10" s="85">
        <v>0</v>
      </c>
      <c r="K10" s="68">
        <v>39.39</v>
      </c>
      <c r="N10" s="62">
        <v>1</v>
      </c>
      <c r="V10" s="63">
        <v>99</v>
      </c>
      <c r="AD10" s="62">
        <v>99</v>
      </c>
      <c r="BC10">
        <f>N10+V10+AD10+AL10+AT10+BB10</f>
        <v>199</v>
      </c>
      <c r="BD10">
        <v>99</v>
      </c>
      <c r="BE10" s="24">
        <f>BC10-BD10</f>
        <v>100</v>
      </c>
      <c r="BK10">
        <f>IF(G10&gt;99,199,G10)</f>
        <v>0</v>
      </c>
      <c r="BL10">
        <f>IF(H10="",0,H10)</f>
        <v>68</v>
      </c>
      <c r="BM10">
        <f>IF(J10&gt;99,199,J10)</f>
        <v>0</v>
      </c>
      <c r="BN10">
        <f>IF(K10="",0,K10)</f>
        <v>39.39</v>
      </c>
      <c r="BO10">
        <f>BK10+BM10</f>
        <v>0</v>
      </c>
      <c r="BP10">
        <f>IF(O10&gt;99,199,O10)</f>
        <v>0</v>
      </c>
      <c r="BQ10">
        <f>IF(P10="",0,P10)</f>
        <v>0</v>
      </c>
      <c r="BR10">
        <f>IF(R10&gt;99,199,R10)</f>
        <v>0</v>
      </c>
      <c r="BS10">
        <f>IF(S10="",0,S10)</f>
        <v>0</v>
      </c>
      <c r="BT10">
        <f>BP10+BR10</f>
        <v>0</v>
      </c>
      <c r="BU10">
        <f>IF(W10&gt;99,199,W10)</f>
        <v>0</v>
      </c>
      <c r="BV10">
        <f>IF(X10="",0,X10)</f>
        <v>0</v>
      </c>
      <c r="BW10">
        <f>IF(Z10&gt;99,199,Z10)</f>
        <v>0</v>
      </c>
      <c r="BX10">
        <f>IF(AA10="",0,AA10)</f>
        <v>0</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171</v>
      </c>
      <c r="C11" s="1" t="s">
        <v>172</v>
      </c>
      <c r="D11" s="1" t="s">
        <v>173</v>
      </c>
      <c r="E11" s="1" t="s">
        <v>342</v>
      </c>
      <c r="F11" s="1" t="s">
        <v>159</v>
      </c>
      <c r="G11" s="62">
        <v>0</v>
      </c>
      <c r="H11" s="67">
        <v>65</v>
      </c>
      <c r="J11" s="85">
        <v>0</v>
      </c>
      <c r="K11" s="68">
        <v>42.36</v>
      </c>
      <c r="N11" s="62">
        <v>2</v>
      </c>
      <c r="V11" s="63">
        <v>99</v>
      </c>
      <c r="AD11" s="62">
        <v>99</v>
      </c>
      <c r="BC11">
        <f>N11+V11+AD11+AL11+AT11+BB11</f>
        <v>200</v>
      </c>
      <c r="BD11">
        <v>99</v>
      </c>
      <c r="BE11" s="24">
        <f>BC11-BD11</f>
        <v>101</v>
      </c>
      <c r="BK11">
        <f>IF(G11&gt;99,199,G11)</f>
        <v>0</v>
      </c>
      <c r="BL11">
        <f>IF(H11="",0,H11)</f>
        <v>65</v>
      </c>
      <c r="BM11">
        <f>IF(J11&gt;99,199,J11)</f>
        <v>0</v>
      </c>
      <c r="BN11">
        <f>IF(K11="",0,K11)</f>
        <v>42.36</v>
      </c>
      <c r="BO11">
        <f>BK11+BM11</f>
        <v>0</v>
      </c>
      <c r="BP11">
        <f>IF(O11&gt;99,199,O11)</f>
        <v>0</v>
      </c>
      <c r="BQ11">
        <f>IF(P11="",0,P11)</f>
        <v>0</v>
      </c>
      <c r="BR11">
        <f>IF(R11&gt;99,199,R11)</f>
        <v>0</v>
      </c>
      <c r="BS11">
        <f>IF(S11="",0,S11)</f>
        <v>0</v>
      </c>
      <c r="BT11">
        <f>BP11+BR11</f>
        <v>0</v>
      </c>
      <c r="BU11">
        <f>IF(W11&gt;99,199,W11)</f>
        <v>0</v>
      </c>
      <c r="BV11">
        <f>IF(X11="",0,X11)</f>
        <v>0</v>
      </c>
      <c r="BW11">
        <f>IF(Z11&gt;99,199,Z11)</f>
        <v>0</v>
      </c>
      <c r="BX11">
        <f>IF(AA11="",0,AA11)</f>
        <v>0</v>
      </c>
      <c r="BY11">
        <f>BU11+BW11</f>
        <v>0</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row r="12" spans="1:92" x14ac:dyDescent="0.25">
      <c r="B12" s="1" t="s">
        <v>177</v>
      </c>
      <c r="C12" s="1" t="s">
        <v>165</v>
      </c>
      <c r="D12" s="1" t="s">
        <v>178</v>
      </c>
      <c r="E12" s="1" t="s">
        <v>342</v>
      </c>
      <c r="F12" s="1" t="s">
        <v>164</v>
      </c>
      <c r="G12" s="62" t="s">
        <v>179</v>
      </c>
      <c r="N12" s="62">
        <v>99</v>
      </c>
      <c r="V12" s="63">
        <v>99</v>
      </c>
      <c r="AD12" s="62">
        <v>99</v>
      </c>
      <c r="BC12">
        <f>N12+V12+AD12+AL12+AT12+BB12</f>
        <v>297</v>
      </c>
      <c r="BD12">
        <v>99</v>
      </c>
      <c r="BE12" s="24">
        <f>BC12-BD12</f>
        <v>198</v>
      </c>
      <c r="BK12">
        <f>IF(G12&gt;99,199,G12)</f>
        <v>199</v>
      </c>
      <c r="BL12">
        <f>IF(H12="",0,H12)</f>
        <v>0</v>
      </c>
      <c r="BM12">
        <f>IF(J12&gt;99,199,J12)</f>
        <v>0</v>
      </c>
      <c r="BN12">
        <f>IF(K12="",0,K12)</f>
        <v>0</v>
      </c>
      <c r="BO12">
        <f>BK12+BM12</f>
        <v>199</v>
      </c>
      <c r="BP12">
        <f>IF(O12&gt;99,199,O12)</f>
        <v>0</v>
      </c>
      <c r="BQ12">
        <f>IF(P12="",0,P12)</f>
        <v>0</v>
      </c>
      <c r="BR12">
        <f>IF(R12&gt;99,199,R12)</f>
        <v>0</v>
      </c>
      <c r="BS12">
        <f>IF(S12="",0,S12)</f>
        <v>0</v>
      </c>
      <c r="BT12">
        <f>BP12+BR12</f>
        <v>0</v>
      </c>
      <c r="BU12">
        <f>IF(W12&gt;99,199,W12)</f>
        <v>0</v>
      </c>
      <c r="BV12">
        <f>IF(X12="",0,X12)</f>
        <v>0</v>
      </c>
      <c r="BW12">
        <f>IF(Z12&gt;99,199,Z12)</f>
        <v>0</v>
      </c>
      <c r="BX12">
        <f>IF(AA12="",0,AA12)</f>
        <v>0</v>
      </c>
      <c r="BY12">
        <f>BU12+BW12</f>
        <v>0</v>
      </c>
      <c r="BZ12">
        <f>IF(AE12&gt;99,199,AE12)</f>
        <v>0</v>
      </c>
      <c r="CA12">
        <f>IF(AF12="",0,AF12)</f>
        <v>0</v>
      </c>
      <c r="CB12">
        <f>IF(AH12&gt;99,199,AH12)</f>
        <v>0</v>
      </c>
      <c r="CC12">
        <f>IF(AI12="",0,AI12)</f>
        <v>0</v>
      </c>
      <c r="CD12">
        <f>BZ12+CB12</f>
        <v>0</v>
      </c>
      <c r="CE12">
        <f>IF(AM12&gt;99,199,AM12)</f>
        <v>0</v>
      </c>
      <c r="CF12">
        <f>IF(AN12="",0,AN12)</f>
        <v>0</v>
      </c>
      <c r="CG12">
        <f>IF(AP12&gt;99,199,AP12)</f>
        <v>0</v>
      </c>
      <c r="CH12">
        <f>IF(AQ12="",0,AQ12)</f>
        <v>0</v>
      </c>
      <c r="CI12">
        <f>CE12+CG12</f>
        <v>0</v>
      </c>
      <c r="CJ12">
        <f>IF(AU12&gt;99,199,AU12)</f>
        <v>0</v>
      </c>
      <c r="CK12">
        <f>IF(AV12="",0,AV12)</f>
        <v>0</v>
      </c>
      <c r="CL12">
        <f>IF(AX12&gt;99,199,AX12)</f>
        <v>0</v>
      </c>
      <c r="CM12">
        <f>IF(AY12="",0,AY12)</f>
        <v>0</v>
      </c>
      <c r="CN12">
        <f>CJ12+CL12</f>
        <v>0</v>
      </c>
    </row>
  </sheetData>
  <sheetProtection sheet="1" objects="1" scenarios="1"/>
  <sortState xmlns:xlrd2="http://schemas.microsoft.com/office/spreadsheetml/2017/richdata2" ref="A9:CN12">
    <sortCondition ref="BE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400-000000000000}">
      <formula1>1</formula1>
      <formula2>4</formula2>
    </dataValidation>
    <dataValidation type="whole" allowBlank="1" showInputMessage="1" showErrorMessage="1" sqref="BG4" xr:uid="{00000000-0002-0000-0400-000001000000}">
      <formula1>1</formula1>
      <formula2>2</formula2>
    </dataValidation>
    <dataValidation type="whole" operator="lessThan" allowBlank="1" showInputMessage="1" showErrorMessage="1" sqref="BG5" xr:uid="{00000000-0002-0000-0400-000002000000}">
      <formula1>9</formula1>
    </dataValidation>
    <dataValidation type="whole" operator="lessThan" allowBlank="1" showInputMessage="1" showErrorMessage="1" sqref="BG6" xr:uid="{00000000-0002-0000-0400-000003000000}">
      <formula1>340</formula1>
    </dataValidation>
    <dataValidation type="list" allowBlank="1" showInputMessage="1" showErrorMessage="1" sqref="BH1:BH2 BH9:BH65256" xr:uid="{00000000-0002-0000-0400-000004000000}">
      <formula1>"ja,nee"</formula1>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400-000005000000}">
      <formula1>0</formula1>
      <formula2>100</formula2>
    </dataValidation>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400-000006000000}">
      <formula1>0</formula1>
      <formula2>10</formula2>
    </dataValidation>
    <dataValidation operator="lessThan" allowBlank="1" showInputMessage="1" showErrorMessage="1" sqref="O1:O2 AE1:AE2 AU1:AU2 AU9:AU65256 AE9:AE65256 O9:O65256" xr:uid="{00000000-0002-0000-0400-000007000000}"/>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6610"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6611"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66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66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66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6616"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66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66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66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6621"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6622"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6623"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6624"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6625"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6626"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6627"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6628"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pageSetUpPr fitToPage="1"/>
  </sheetPr>
  <dimension ref="A1:CN11"/>
  <sheetViews>
    <sheetView workbookViewId="0">
      <pane xSplit="5" ySplit="8" topLeftCell="N9" activePane="bottomRight" state="frozen"/>
      <selection activeCell="C4" sqref="C4:E4"/>
      <selection pane="topRight" activeCell="C4" sqref="C4:E4"/>
      <selection pane="bottomLeft" activeCell="C4" sqref="C4:E4"/>
      <selection pane="bottomRight" activeCell="BH16" sqref="BH16"/>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2</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128</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117</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255</v>
      </c>
      <c r="C9" s="1" t="s">
        <v>165</v>
      </c>
      <c r="D9" s="1" t="s">
        <v>256</v>
      </c>
      <c r="E9" s="1" t="s">
        <v>350</v>
      </c>
      <c r="F9" s="111" t="s">
        <v>446</v>
      </c>
      <c r="G9" s="62">
        <v>0</v>
      </c>
      <c r="H9" s="78">
        <v>75.86</v>
      </c>
      <c r="J9" s="85">
        <v>4</v>
      </c>
      <c r="K9" s="79">
        <v>41.74</v>
      </c>
      <c r="M9" s="62">
        <v>1</v>
      </c>
      <c r="N9" s="62">
        <v>1</v>
      </c>
      <c r="O9" s="63">
        <v>0</v>
      </c>
      <c r="P9" s="80">
        <v>72.37</v>
      </c>
      <c r="R9" s="63">
        <v>5</v>
      </c>
      <c r="S9" s="80">
        <v>53.51</v>
      </c>
      <c r="U9" s="63">
        <v>2</v>
      </c>
      <c r="V9" s="63">
        <v>2</v>
      </c>
      <c r="W9" s="62">
        <v>0</v>
      </c>
      <c r="X9" s="79">
        <v>71.599999999999994</v>
      </c>
      <c r="Z9" s="62">
        <v>0</v>
      </c>
      <c r="AA9" s="79">
        <v>39.659999999999997</v>
      </c>
      <c r="AC9" s="62">
        <v>1</v>
      </c>
      <c r="AD9" s="62">
        <v>1</v>
      </c>
      <c r="BC9">
        <f>N9+V9+AD9+AL9+AT9+BB9</f>
        <v>4</v>
      </c>
      <c r="BD9" s="24">
        <f>IF($O$4&gt;0,(LARGE(($N9,$V9,$AD9,$AL9,$AT9,$BB9),1)),"0")</f>
        <v>2</v>
      </c>
      <c r="BE9" s="24">
        <f>BC9-BD9</f>
        <v>2</v>
      </c>
      <c r="BF9" s="1">
        <v>1</v>
      </c>
      <c r="BI9" s="111" t="s">
        <v>442</v>
      </c>
      <c r="BK9">
        <f>IF(G9&gt;99,199,G9)</f>
        <v>0</v>
      </c>
      <c r="BL9">
        <f>IF(H9&gt;99,0,H9)</f>
        <v>75.86</v>
      </c>
      <c r="BM9">
        <f>IF(J9&gt;99,199,J9)</f>
        <v>4</v>
      </c>
      <c r="BN9">
        <f>IF(K9&gt;99,0,K9)</f>
        <v>41.74</v>
      </c>
      <c r="BO9">
        <f>BK9+BM9</f>
        <v>4</v>
      </c>
      <c r="BP9">
        <f>IF(O9&gt;99,199,O9)</f>
        <v>0</v>
      </c>
      <c r="BQ9">
        <f>IF(P9&gt;99,0,P9)</f>
        <v>72.37</v>
      </c>
      <c r="BR9">
        <f>IF(R9&gt;99,199,R9)</f>
        <v>5</v>
      </c>
      <c r="BS9">
        <f>IF(S9&gt;99,0,S9)</f>
        <v>53.51</v>
      </c>
      <c r="BT9">
        <f>BP9+BR9</f>
        <v>5</v>
      </c>
      <c r="BU9">
        <f>IF(W9&gt;99,199,W9)</f>
        <v>0</v>
      </c>
      <c r="BV9">
        <f>IF(X9&gt;99,0,X9)</f>
        <v>71.599999999999994</v>
      </c>
      <c r="BW9">
        <f>IF(Z9&gt;99,199,Z9)</f>
        <v>0</v>
      </c>
      <c r="BX9">
        <f>IF(AA9&gt;99,0,AA9)</f>
        <v>39.659999999999997</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A10" s="1">
        <v>2</v>
      </c>
      <c r="B10" s="1" t="s">
        <v>405</v>
      </c>
      <c r="C10" s="1" t="s">
        <v>433</v>
      </c>
      <c r="D10" s="1" t="s">
        <v>406</v>
      </c>
      <c r="E10" s="1" t="s">
        <v>350</v>
      </c>
      <c r="F10" s="111" t="s">
        <v>448</v>
      </c>
      <c r="N10" s="62">
        <v>99</v>
      </c>
      <c r="O10" s="63">
        <v>0</v>
      </c>
      <c r="P10" s="80">
        <v>68.89</v>
      </c>
      <c r="R10" s="63">
        <v>4</v>
      </c>
      <c r="S10" s="80">
        <v>44.59</v>
      </c>
      <c r="U10" s="63">
        <v>1</v>
      </c>
      <c r="V10" s="63">
        <v>1</v>
      </c>
      <c r="W10" s="62">
        <v>15</v>
      </c>
      <c r="X10" s="79">
        <v>93.55</v>
      </c>
      <c r="AC10" s="62">
        <v>3</v>
      </c>
      <c r="AD10" s="62">
        <v>3</v>
      </c>
      <c r="BC10">
        <f>N10+V10+AD10+AL10+AT10+BB10</f>
        <v>103</v>
      </c>
      <c r="BD10" s="24">
        <f>IF($O$4&gt;0,(LARGE(($N10,$V10,$AD10,$AL10,$AT10,$BB10),1)),"0")</f>
        <v>99</v>
      </c>
      <c r="BE10" s="24">
        <f>BC10-BD10</f>
        <v>4</v>
      </c>
      <c r="BF10" s="1">
        <v>2</v>
      </c>
      <c r="BK10">
        <f>IF(G10&gt;99,199,G10)</f>
        <v>0</v>
      </c>
      <c r="BL10">
        <f>IF(H10&gt;99,0,H10)</f>
        <v>0</v>
      </c>
      <c r="BM10">
        <f>IF(J10&gt;99,199,J10)</f>
        <v>0</v>
      </c>
      <c r="BN10">
        <f>IF(K10&gt;99,0,K10)</f>
        <v>0</v>
      </c>
      <c r="BO10">
        <f>BK10+BM10</f>
        <v>0</v>
      </c>
      <c r="BP10">
        <f>IF(O10&gt;99,199,O10)</f>
        <v>0</v>
      </c>
      <c r="BQ10">
        <f>IF(P10&gt;99,0,P10)</f>
        <v>68.89</v>
      </c>
      <c r="BR10">
        <f>IF(R10&gt;99,199,R10)</f>
        <v>4</v>
      </c>
      <c r="BS10">
        <f>IF(S10&gt;99,0,S10)</f>
        <v>44.59</v>
      </c>
      <c r="BT10">
        <f>BP10+BR10</f>
        <v>4</v>
      </c>
      <c r="BU10">
        <f>IF(W10&gt;99,199,W10)</f>
        <v>15</v>
      </c>
      <c r="BV10">
        <f>IF(X10&gt;99,0,X10)</f>
        <v>93.55</v>
      </c>
      <c r="BW10">
        <f>IF(Z10&gt;99,199,Z10)</f>
        <v>0</v>
      </c>
      <c r="BX10">
        <f>IF(AA10&gt;99,0,AA10)</f>
        <v>0</v>
      </c>
      <c r="BY10">
        <f>BU10+BW10</f>
        <v>15</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A11" s="1">
        <v>3</v>
      </c>
      <c r="B11" s="1" t="s">
        <v>378</v>
      </c>
      <c r="C11" s="1" t="s">
        <v>379</v>
      </c>
      <c r="D11" s="1" t="s">
        <v>380</v>
      </c>
      <c r="E11" s="1" t="s">
        <v>350</v>
      </c>
      <c r="F11" s="111" t="s">
        <v>449</v>
      </c>
      <c r="N11" s="62">
        <v>99</v>
      </c>
      <c r="O11" s="63">
        <v>4</v>
      </c>
      <c r="P11" s="80">
        <v>78.84</v>
      </c>
      <c r="U11" s="63">
        <v>3</v>
      </c>
      <c r="V11" s="63">
        <v>3</v>
      </c>
      <c r="W11" s="62">
        <v>4</v>
      </c>
      <c r="X11" s="79">
        <v>80.13</v>
      </c>
      <c r="AC11" s="62">
        <v>2</v>
      </c>
      <c r="AD11" s="62">
        <v>2</v>
      </c>
      <c r="BC11">
        <f>N11+V11+AD11+AL11+AT11+BB11</f>
        <v>104</v>
      </c>
      <c r="BD11" s="24">
        <f>IF($O$4&gt;0,(LARGE(($N11,$V11,$AD11,$AL11,$AT11,$BB11),1)),"0")</f>
        <v>99</v>
      </c>
      <c r="BE11" s="24">
        <f>BC11-BD11</f>
        <v>5</v>
      </c>
      <c r="BG11" s="1">
        <v>1</v>
      </c>
      <c r="BK11">
        <f>IF(G11&gt;99,199,G11)</f>
        <v>0</v>
      </c>
      <c r="BL11">
        <f>IF(H11&gt;99,0,H11)</f>
        <v>0</v>
      </c>
      <c r="BM11">
        <f>IF(J11&gt;99,199,J11)</f>
        <v>0</v>
      </c>
      <c r="BN11">
        <f>IF(K11&gt;99,0,K11)</f>
        <v>0</v>
      </c>
      <c r="BO11">
        <f>BK11+BM11</f>
        <v>0</v>
      </c>
      <c r="BP11">
        <f>IF(O11&gt;99,199,O11)</f>
        <v>4</v>
      </c>
      <c r="BQ11">
        <f>IF(P11&gt;99,0,P11)</f>
        <v>78.84</v>
      </c>
      <c r="BR11">
        <f>IF(R11&gt;99,199,R11)</f>
        <v>0</v>
      </c>
      <c r="BS11">
        <f>IF(S11&gt;99,0,S11)</f>
        <v>0</v>
      </c>
      <c r="BT11">
        <f>BP11+BR11</f>
        <v>4</v>
      </c>
      <c r="BU11">
        <f>IF(W11&gt;99,199,W11)</f>
        <v>4</v>
      </c>
      <c r="BV11">
        <f>IF(X11&gt;99,0,X11)</f>
        <v>80.13</v>
      </c>
      <c r="BW11">
        <f>IF(Z11&gt;99,199,Z11)</f>
        <v>0</v>
      </c>
      <c r="BX11">
        <f>IF(AA11&gt;99,0,AA11)</f>
        <v>0</v>
      </c>
      <c r="BY11">
        <f>BU11+BW11</f>
        <v>4</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CN11">
    <sortCondition ref="BE9"/>
  </sortState>
  <mergeCells count="32">
    <mergeCell ref="BC4:BF4"/>
    <mergeCell ref="W3:AL5"/>
    <mergeCell ref="BC3:BF3"/>
    <mergeCell ref="BC5:BF5"/>
    <mergeCell ref="BC6:BE6"/>
    <mergeCell ref="W7:AD7"/>
    <mergeCell ref="AE7:AL7"/>
    <mergeCell ref="AM7:AT7"/>
    <mergeCell ref="AU7:BB7"/>
    <mergeCell ref="W6:AD6"/>
    <mergeCell ref="AE6:AL6"/>
    <mergeCell ref="A1:BI1"/>
    <mergeCell ref="A3:B3"/>
    <mergeCell ref="C3:E3"/>
    <mergeCell ref="F3:N3"/>
    <mergeCell ref="O3:V3"/>
    <mergeCell ref="O4:V4"/>
    <mergeCell ref="BH3:BI7"/>
    <mergeCell ref="A4:B4"/>
    <mergeCell ref="O5:V5"/>
    <mergeCell ref="F4:N4"/>
    <mergeCell ref="C4:E4"/>
    <mergeCell ref="G7:N7"/>
    <mergeCell ref="A5:B5"/>
    <mergeCell ref="C5:E5"/>
    <mergeCell ref="F5:N5"/>
    <mergeCell ref="A6:E7"/>
    <mergeCell ref="G6:N6"/>
    <mergeCell ref="O6:V6"/>
    <mergeCell ref="O7:V7"/>
    <mergeCell ref="AM6:AT6"/>
    <mergeCell ref="AU6:BB6"/>
  </mergeCells>
  <dataValidations count="8">
    <dataValidation operator="lessThan" allowBlank="1" showInputMessage="1" showErrorMessage="1" sqref="O1:O2 AE1:AE2 AU1:AU2 AU9:AU65166 AE9:AE65166 O9:O65166" xr:uid="{00000000-0002-0000-0500-000000000000}"/>
    <dataValidation type="decimal" allowBlank="1" showInputMessage="1" showErrorMessage="1" sqref="L1:L2 I1:I2 T1:T2 Q1:Q2 AG1:AG2 AB1:AB2 Y1:Y2 AJ1:AJ2 AR1:AR2 AO1:AO2 AW1:AW2 AZ1:AZ2 AZ9:AZ65166 AW9:AW65166 AR9:AR65166 AO9:AO65166 AJ9:AJ65166 Q9:Q65166 AG9:AG65166 AB9:AB65166 I9:I65166 T9:T65166 Y9:Y65166 L9:L65166" xr:uid="{00000000-0002-0000-0500-000001000000}">
      <formula1>0</formula1>
      <formula2>10</formula2>
    </dataValidation>
    <dataValidation type="decimal" allowBlank="1" showInputMessage="1" showErrorMessage="1" sqref="H1:H2 K1:K2 P1:P2 S1:S2 X1:X2 AA1:AA2 AI1:AI2 AF1:AF2 AN1:AN2 AQ1:AQ2 AY1:AY2 AV1:AV2 AV9:AV65166 AY9:AY65166 AN9:AN65166 AQ9:AQ65166 AF9:AF65166 K9:K65166 S9:S65166 P9:P65166 X9:X65166 AA9:AA65166 H9:H65166 AI9:AI65166" xr:uid="{00000000-0002-0000-0500-000002000000}">
      <formula1>0</formula1>
      <formula2>999</formula2>
    </dataValidation>
    <dataValidation type="list" allowBlank="1" showInputMessage="1" showErrorMessage="1" sqref="BH1:BH2 BH9:BH65166" xr:uid="{00000000-0002-0000-0500-000003000000}">
      <formula1>"ja,nee"</formula1>
    </dataValidation>
    <dataValidation type="whole" operator="lessThan" allowBlank="1" showInputMessage="1" showErrorMessage="1" sqref="BG6" xr:uid="{00000000-0002-0000-0500-000004000000}">
      <formula1>340</formula1>
    </dataValidation>
    <dataValidation type="whole" operator="lessThan" allowBlank="1" showInputMessage="1" showErrorMessage="1" sqref="BG5" xr:uid="{00000000-0002-0000-0500-000005000000}">
      <formula1>9</formula1>
    </dataValidation>
    <dataValidation type="whole" allowBlank="1" showInputMessage="1" showErrorMessage="1" sqref="BG4" xr:uid="{00000000-0002-0000-0500-000006000000}">
      <formula1>1</formula1>
      <formula2>2</formula2>
    </dataValidation>
    <dataValidation type="whole" allowBlank="1" showInputMessage="1" showErrorMessage="1" sqref="BG3" xr:uid="{00000000-0002-0000-0500-000007000000}">
      <formula1>1</formula1>
      <formula2>4</formula2>
    </dataValidation>
  </dataValidations>
  <printOptions headings="1" gridLines="1"/>
  <pageMargins left="0.19685039370078741" right="0" top="0.98425196850393704" bottom="0.98425196850393704" header="0.51181102362204722" footer="0.51181102362204722"/>
  <pageSetup paperSize="9"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4541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4541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4541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4541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4541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4541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4541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4541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4541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4542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4542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45485" r:id="rId17" name="Button 77">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45486" r:id="rId18" name="Button 78">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45543" r:id="rId19" name="Button 135">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45544" r:id="rId20" name="Button 136">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45545" r:id="rId21" name="Button 137">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45546" r:id="rId22" name="Button 138">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45547" r:id="rId23" name="Button 139">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5">
    <pageSetUpPr fitToPage="1"/>
  </sheetPr>
  <dimension ref="A1:CN11"/>
  <sheetViews>
    <sheetView workbookViewId="0">
      <pane xSplit="5" ySplit="8" topLeftCell="R9" activePane="bottomRight" state="frozen"/>
      <selection activeCell="C4" sqref="C4:E4"/>
      <selection pane="topRight" activeCell="C4" sqref="C4:E4"/>
      <selection pane="bottomLeft" activeCell="C4" sqref="C4:E4"/>
      <selection pane="bottomRight" activeCell="BE17" sqref="BE17"/>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1</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128</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118</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66" t="s">
        <v>74</v>
      </c>
      <c r="J8" s="84" t="s">
        <v>75</v>
      </c>
      <c r="K8" s="69" t="s">
        <v>76</v>
      </c>
      <c r="L8" s="69" t="s">
        <v>77</v>
      </c>
      <c r="M8" s="2" t="s">
        <v>4</v>
      </c>
      <c r="N8" s="2" t="s">
        <v>15</v>
      </c>
      <c r="O8" s="87" t="s">
        <v>72</v>
      </c>
      <c r="P8" s="76" t="s">
        <v>73</v>
      </c>
      <c r="Q8" s="76" t="s">
        <v>74</v>
      </c>
      <c r="R8" s="71" t="s">
        <v>75</v>
      </c>
      <c r="S8" s="76" t="s">
        <v>76</v>
      </c>
      <c r="T8" s="76" t="s">
        <v>77</v>
      </c>
      <c r="U8" s="2" t="s">
        <v>4</v>
      </c>
      <c r="V8" s="2" t="s">
        <v>15</v>
      </c>
      <c r="W8" s="87" t="s">
        <v>72</v>
      </c>
      <c r="X8" s="76" t="s">
        <v>73</v>
      </c>
      <c r="Y8" s="76" t="s">
        <v>74</v>
      </c>
      <c r="Z8" s="71" t="s">
        <v>75</v>
      </c>
      <c r="AA8" s="76" t="s">
        <v>76</v>
      </c>
      <c r="AB8" s="76" t="s">
        <v>77</v>
      </c>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182</v>
      </c>
      <c r="C9" s="1" t="s">
        <v>183</v>
      </c>
      <c r="D9" s="1" t="s">
        <v>184</v>
      </c>
      <c r="E9" s="1" t="s">
        <v>343</v>
      </c>
      <c r="F9" s="111" t="s">
        <v>448</v>
      </c>
      <c r="G9" s="62">
        <v>4</v>
      </c>
      <c r="H9" s="67">
        <v>67.5</v>
      </c>
      <c r="M9" s="62">
        <v>1</v>
      </c>
      <c r="N9" s="62">
        <v>1</v>
      </c>
      <c r="O9" s="63">
        <v>4</v>
      </c>
      <c r="P9" s="70">
        <v>68</v>
      </c>
      <c r="V9" s="63">
        <v>3</v>
      </c>
      <c r="W9" s="62">
        <v>0</v>
      </c>
      <c r="X9" s="68">
        <v>78.5</v>
      </c>
      <c r="Y9" s="68">
        <v>1</v>
      </c>
      <c r="Z9" s="62">
        <v>0</v>
      </c>
      <c r="AA9" s="68">
        <v>31.47</v>
      </c>
      <c r="AB9" s="68">
        <v>1</v>
      </c>
      <c r="AC9" s="62">
        <v>2</v>
      </c>
      <c r="AD9" s="62">
        <v>1</v>
      </c>
      <c r="BC9">
        <f>N9+V9+AD9+AL9+AT9+BB9</f>
        <v>5</v>
      </c>
      <c r="BD9">
        <v>3</v>
      </c>
      <c r="BE9" s="24">
        <f>BC9-BD9</f>
        <v>2</v>
      </c>
      <c r="BF9" s="1">
        <v>1</v>
      </c>
      <c r="BI9" s="111" t="s">
        <v>442</v>
      </c>
      <c r="BK9">
        <f>IF(G9&gt;99,199,G9)</f>
        <v>4</v>
      </c>
      <c r="BL9">
        <f>IF(H9="",0,H9)</f>
        <v>67.5</v>
      </c>
      <c r="BM9">
        <f>IF(J9&gt;99,199,J9)</f>
        <v>0</v>
      </c>
      <c r="BN9">
        <f>IF(K9="",0,K9)</f>
        <v>0</v>
      </c>
      <c r="BO9">
        <f>BK9+BM9</f>
        <v>4</v>
      </c>
      <c r="BP9">
        <f>IF(O9&gt;99,199,O9)</f>
        <v>4</v>
      </c>
      <c r="BQ9">
        <f>IF(P9="",0,P9)</f>
        <v>68</v>
      </c>
      <c r="BR9">
        <f>IF(R9&gt;99,199,R9)</f>
        <v>0</v>
      </c>
      <c r="BS9">
        <f>IF(S9="",0,S9)</f>
        <v>0</v>
      </c>
      <c r="BT9">
        <f>BP9+BR9</f>
        <v>4</v>
      </c>
      <c r="BU9">
        <f>IF(W9&gt;99,199,W9)</f>
        <v>0</v>
      </c>
      <c r="BV9">
        <f>IF(X9="",0,X9)</f>
        <v>78.5</v>
      </c>
      <c r="BW9">
        <f>IF(Z9&gt;99,199,Z9)</f>
        <v>0</v>
      </c>
      <c r="BX9">
        <f>IF(AA9="",0,AA9)</f>
        <v>31.47</v>
      </c>
      <c r="BY9">
        <f>BU9+BW9</f>
        <v>0</v>
      </c>
      <c r="BZ9">
        <f>IF(AE9&gt;99,199,AE9)</f>
        <v>0</v>
      </c>
      <c r="CA9">
        <f>IF(AF9="",0,AF9)</f>
        <v>0</v>
      </c>
      <c r="CB9">
        <f>IF(AH9&gt;99,199,AH9)</f>
        <v>0</v>
      </c>
      <c r="CC9">
        <f>IF(AI9="",0,AI9)</f>
        <v>0</v>
      </c>
      <c r="CD9">
        <f>BZ9+CB9</f>
        <v>0</v>
      </c>
      <c r="CE9">
        <f>IF(AM9&gt;99,199,AM9)</f>
        <v>0</v>
      </c>
      <c r="CF9">
        <f>IF(AN9="",0,AN9)</f>
        <v>0</v>
      </c>
      <c r="CG9">
        <f>IF(AP9&gt;99,199,AP9)</f>
        <v>0</v>
      </c>
      <c r="CH9">
        <f>IF(AQ9="",0,AQ9)</f>
        <v>0</v>
      </c>
      <c r="CI9">
        <f>CE9+CG9</f>
        <v>0</v>
      </c>
      <c r="CJ9">
        <f>IF(AU9&gt;99,199,AU9)</f>
        <v>0</v>
      </c>
      <c r="CK9">
        <f>IF(AV9="",0,AV9)</f>
        <v>0</v>
      </c>
      <c r="CL9">
        <f>IF(AX9&gt;99,199,AX9)</f>
        <v>0</v>
      </c>
      <c r="CM9">
        <f>IF(AY9="",0,AY9)</f>
        <v>0</v>
      </c>
      <c r="CN9">
        <f>CJ9+CL9</f>
        <v>0</v>
      </c>
    </row>
    <row r="10" spans="1:92" x14ac:dyDescent="0.25">
      <c r="B10" s="1" t="s">
        <v>185</v>
      </c>
      <c r="C10" s="1" t="s">
        <v>186</v>
      </c>
      <c r="D10" s="1" t="s">
        <v>187</v>
      </c>
      <c r="E10" s="1" t="s">
        <v>343</v>
      </c>
      <c r="F10" s="111" t="s">
        <v>449</v>
      </c>
      <c r="G10" s="62" t="s">
        <v>189</v>
      </c>
      <c r="N10" s="62">
        <v>90</v>
      </c>
      <c r="O10" s="63">
        <v>0</v>
      </c>
      <c r="P10" s="70">
        <v>70.5</v>
      </c>
      <c r="R10" s="63">
        <v>0</v>
      </c>
      <c r="S10" s="70">
        <v>44.13</v>
      </c>
      <c r="V10" s="63">
        <v>1</v>
      </c>
      <c r="W10" s="62">
        <v>0</v>
      </c>
      <c r="X10" s="68">
        <v>73</v>
      </c>
      <c r="Y10" s="68">
        <v>2</v>
      </c>
      <c r="Z10" s="62">
        <v>0</v>
      </c>
      <c r="AA10" s="68">
        <v>35.32</v>
      </c>
      <c r="AB10" s="68">
        <v>2</v>
      </c>
      <c r="AC10" s="62">
        <v>4</v>
      </c>
      <c r="AD10" s="62">
        <v>2</v>
      </c>
      <c r="BC10">
        <f>N10+V10+AD10+AL10+AT10+BB10</f>
        <v>93</v>
      </c>
      <c r="BD10">
        <v>90</v>
      </c>
      <c r="BE10" s="24">
        <f>BC10-BD10</f>
        <v>3</v>
      </c>
      <c r="BG10" s="1">
        <v>1</v>
      </c>
      <c r="BK10">
        <f>IF(G10&gt;99,199,G10)</f>
        <v>199</v>
      </c>
      <c r="BL10">
        <f>IF(H10="",0,H10)</f>
        <v>0</v>
      </c>
      <c r="BM10">
        <f>IF(J10&gt;99,199,J10)</f>
        <v>0</v>
      </c>
      <c r="BN10">
        <f>IF(K10="",0,K10)</f>
        <v>0</v>
      </c>
      <c r="BO10">
        <f>BK10+BM10</f>
        <v>199</v>
      </c>
      <c r="BP10">
        <f>IF(O10&gt;99,199,O10)</f>
        <v>0</v>
      </c>
      <c r="BQ10">
        <f>IF(P10="",0,P10)</f>
        <v>70.5</v>
      </c>
      <c r="BR10">
        <f>IF(R10&gt;99,199,R10)</f>
        <v>0</v>
      </c>
      <c r="BS10">
        <f>IF(S10="",0,S10)</f>
        <v>44.13</v>
      </c>
      <c r="BT10">
        <f>BP10+BR10</f>
        <v>0</v>
      </c>
      <c r="BU10">
        <f>IF(W10&gt;99,199,W10)</f>
        <v>0</v>
      </c>
      <c r="BV10">
        <f>IF(X10="",0,X10)</f>
        <v>73</v>
      </c>
      <c r="BW10">
        <f>IF(Z10&gt;99,199,Z10)</f>
        <v>0</v>
      </c>
      <c r="BX10">
        <f>IF(AA10="",0,AA10)</f>
        <v>35.32</v>
      </c>
      <c r="BY10">
        <f>BU10+BW10</f>
        <v>0</v>
      </c>
      <c r="BZ10">
        <f>IF(AE10&gt;99,199,AE10)</f>
        <v>0</v>
      </c>
      <c r="CA10">
        <f>IF(AF10="",0,AF10)</f>
        <v>0</v>
      </c>
      <c r="CB10">
        <f>IF(AH10&gt;99,199,AH10)</f>
        <v>0</v>
      </c>
      <c r="CC10">
        <f>IF(AI10="",0,AI10)</f>
        <v>0</v>
      </c>
      <c r="CD10">
        <f>BZ10+CB10</f>
        <v>0</v>
      </c>
      <c r="CE10">
        <f>IF(AM10&gt;99,199,AM10)</f>
        <v>0</v>
      </c>
      <c r="CF10">
        <f>IF(AN10="",0,AN10)</f>
        <v>0</v>
      </c>
      <c r="CG10">
        <f>IF(AP10&gt;99,199,AP10)</f>
        <v>0</v>
      </c>
      <c r="CH10">
        <f>IF(AQ10="",0,AQ10)</f>
        <v>0</v>
      </c>
      <c r="CI10">
        <f>CE10+CG10</f>
        <v>0</v>
      </c>
      <c r="CJ10">
        <f>IF(AU10&gt;99,199,AU10)</f>
        <v>0</v>
      </c>
      <c r="CK10">
        <f>IF(AV10="",0,AV10)</f>
        <v>0</v>
      </c>
      <c r="CL10">
        <f>IF(AX10&gt;99,199,AX10)</f>
        <v>0</v>
      </c>
      <c r="CM10">
        <f>IF(AY10="",0,AY10)</f>
        <v>0</v>
      </c>
      <c r="CN10">
        <f>CJ10+CL10</f>
        <v>0</v>
      </c>
    </row>
    <row r="11" spans="1:92" x14ac:dyDescent="0.25">
      <c r="B11" s="1" t="s">
        <v>386</v>
      </c>
      <c r="C11" s="1" t="s">
        <v>387</v>
      </c>
      <c r="D11" s="1" t="s">
        <v>388</v>
      </c>
      <c r="E11" s="1" t="s">
        <v>343</v>
      </c>
      <c r="F11" s="111" t="s">
        <v>366</v>
      </c>
      <c r="N11" s="62">
        <v>99</v>
      </c>
      <c r="O11" s="63">
        <v>0</v>
      </c>
      <c r="P11" s="70">
        <v>65.5</v>
      </c>
      <c r="R11" s="63">
        <v>0</v>
      </c>
      <c r="S11" s="70">
        <v>52.2</v>
      </c>
      <c r="V11" s="63">
        <v>2</v>
      </c>
      <c r="W11" s="112" t="s">
        <v>189</v>
      </c>
      <c r="AD11" s="62">
        <v>90</v>
      </c>
      <c r="BC11">
        <f>N11+V11+AD11+AL11+AT11+BB11</f>
        <v>191</v>
      </c>
      <c r="BD11">
        <v>99</v>
      </c>
      <c r="BE11" s="24">
        <f>BC11-BD11</f>
        <v>92</v>
      </c>
      <c r="BG11" s="1">
        <v>2</v>
      </c>
      <c r="BK11">
        <f>IF(G11&gt;99,199,G11)</f>
        <v>0</v>
      </c>
      <c r="BL11">
        <f>IF(H11="",0,H11)</f>
        <v>0</v>
      </c>
      <c r="BM11">
        <f>IF(J11&gt;99,199,J11)</f>
        <v>0</v>
      </c>
      <c r="BN11">
        <f>IF(K11="",0,K11)</f>
        <v>0</v>
      </c>
      <c r="BO11">
        <f>BK11+BM11</f>
        <v>0</v>
      </c>
      <c r="BP11">
        <f>IF(O11&gt;99,199,O11)</f>
        <v>0</v>
      </c>
      <c r="BQ11">
        <f>IF(P11="",0,P11)</f>
        <v>65.5</v>
      </c>
      <c r="BR11">
        <f>IF(R11&gt;99,199,R11)</f>
        <v>0</v>
      </c>
      <c r="BS11">
        <f>IF(S11="",0,S11)</f>
        <v>52.2</v>
      </c>
      <c r="BT11">
        <f>BP11+BR11</f>
        <v>0</v>
      </c>
      <c r="BU11">
        <f>IF(W11&gt;99,199,W11)</f>
        <v>199</v>
      </c>
      <c r="BV11">
        <f>IF(X11="",0,X11)</f>
        <v>0</v>
      </c>
      <c r="BW11">
        <f>IF(Z11&gt;99,199,Z11)</f>
        <v>0</v>
      </c>
      <c r="BX11">
        <f>IF(AA11="",0,AA11)</f>
        <v>0</v>
      </c>
      <c r="BY11">
        <f>BU11+BW11</f>
        <v>199</v>
      </c>
      <c r="BZ11">
        <f>IF(AE11&gt;99,199,AE11)</f>
        <v>0</v>
      </c>
      <c r="CA11">
        <f>IF(AF11="",0,AF11)</f>
        <v>0</v>
      </c>
      <c r="CB11">
        <f>IF(AH11&gt;99,199,AH11)</f>
        <v>0</v>
      </c>
      <c r="CC11">
        <f>IF(AI11="",0,AI11)</f>
        <v>0</v>
      </c>
      <c r="CD11">
        <f>BZ11+CB11</f>
        <v>0</v>
      </c>
      <c r="CE11">
        <f>IF(AM11&gt;99,199,AM11)</f>
        <v>0</v>
      </c>
      <c r="CF11">
        <f>IF(AN11="",0,AN11)</f>
        <v>0</v>
      </c>
      <c r="CG11">
        <f>IF(AP11&gt;99,199,AP11)</f>
        <v>0</v>
      </c>
      <c r="CH11">
        <f>IF(AQ11="",0,AQ11)</f>
        <v>0</v>
      </c>
      <c r="CI11">
        <f>CE11+CG11</f>
        <v>0</v>
      </c>
      <c r="CJ11">
        <f>IF(AU11&gt;99,199,AU11)</f>
        <v>0</v>
      </c>
      <c r="CK11">
        <f>IF(AV11="",0,AV11)</f>
        <v>0</v>
      </c>
      <c r="CL11">
        <f>IF(AX11&gt;99,199,AX11)</f>
        <v>0</v>
      </c>
      <c r="CM11">
        <f>IF(AY11="",0,AY11)</f>
        <v>0</v>
      </c>
      <c r="CN11">
        <f>CJ11+CL11</f>
        <v>0</v>
      </c>
    </row>
  </sheetData>
  <sheetProtection sheet="1" objects="1" scenarios="1"/>
  <sortState xmlns:xlrd2="http://schemas.microsoft.com/office/spreadsheetml/2017/richdata2" ref="A9:CN11">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256 AE9:AE65256 O9:O65256" xr:uid="{00000000-0002-0000-0600-000000000000}"/>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600-000001000000}">
      <formula1>0</formula1>
      <formula2>10</formula2>
    </dataValidation>
    <dataValidation type="decimal" allowBlank="1" showInputMessage="1" showErrorMessage="1" sqref="H1:H2 K1:K2 P1:P2 S1:S2 X1:X2 AA1:AA2 AI1:AI2 AF1:AF2 AN1:AN2 AQ1:AQ2 AY1:AY2 AV1:AV2 AV9:AV65256 AY9:AY65256 AN9:AN65256 AQ9:AQ65256 AF9:AF65256 K9:K65256 S9:S65256 P9:P65256 X9:X65256 AA9:AA65256 H9:H65256 AI9:AI65256" xr:uid="{00000000-0002-0000-0600-000002000000}">
      <formula1>0</formula1>
      <formula2>100</formula2>
    </dataValidation>
    <dataValidation type="list" allowBlank="1" showInputMessage="1" showErrorMessage="1" sqref="BH1:BH2 BH9:BH65256" xr:uid="{00000000-0002-0000-0600-000003000000}">
      <formula1>"ja,nee"</formula1>
    </dataValidation>
    <dataValidation type="whole" operator="lessThan" allowBlank="1" showInputMessage="1" showErrorMessage="1" sqref="BG6" xr:uid="{00000000-0002-0000-0600-000004000000}">
      <formula1>340</formula1>
    </dataValidation>
    <dataValidation type="whole" operator="lessThan" allowBlank="1" showInputMessage="1" showErrorMessage="1" sqref="BG5" xr:uid="{00000000-0002-0000-0600-000005000000}">
      <formula1>9</formula1>
    </dataValidation>
    <dataValidation type="whole" allowBlank="1" showInputMessage="1" showErrorMessage="1" sqref="BG4" xr:uid="{00000000-0002-0000-0600-000006000000}">
      <formula1>1</formula1>
      <formula2>2</formula2>
    </dataValidation>
    <dataValidation type="whole" allowBlank="1" showInputMessage="1" showErrorMessage="1" sqref="BG3" xr:uid="{00000000-0002-0000-0600-000007000000}">
      <formula1>1</formula1>
      <formula2>4</formula2>
    </dataValidation>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1794"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61795"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6179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79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179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179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1800"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6180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80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180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180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1805"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61806"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1807"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61808"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61809"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61810"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61811"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61812"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4">
    <pageSetUpPr fitToPage="1"/>
  </sheetPr>
  <dimension ref="A1:CN17"/>
  <sheetViews>
    <sheetView workbookViewId="0">
      <pane xSplit="5" ySplit="8" topLeftCell="R9" activePane="bottomRight" state="frozen"/>
      <selection activeCell="C4" sqref="C4:E4"/>
      <selection pane="topRight" activeCell="C4" sqref="C4:E4"/>
      <selection pane="bottomLeft" activeCell="C4" sqref="C4:E4"/>
      <selection pane="bottomRight" activeCell="BH19" sqref="BH1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3</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128</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40"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381</v>
      </c>
      <c r="C9" s="1" t="s">
        <v>298</v>
      </c>
      <c r="D9" s="1" t="s">
        <v>382</v>
      </c>
      <c r="E9" s="1" t="s">
        <v>344</v>
      </c>
      <c r="F9" s="111" t="s">
        <v>445</v>
      </c>
      <c r="N9" s="62">
        <v>99</v>
      </c>
      <c r="O9" s="63">
        <v>4</v>
      </c>
      <c r="P9" s="70">
        <v>67.5</v>
      </c>
      <c r="V9" s="63">
        <v>3</v>
      </c>
      <c r="W9" s="62">
        <v>0</v>
      </c>
      <c r="X9" s="68">
        <v>73.5</v>
      </c>
      <c r="Y9" s="68">
        <v>1</v>
      </c>
      <c r="Z9" s="62">
        <v>4</v>
      </c>
      <c r="AA9" s="68">
        <v>31.56</v>
      </c>
      <c r="AB9" s="68">
        <v>1</v>
      </c>
      <c r="AC9" s="62">
        <v>2</v>
      </c>
      <c r="AD9" s="62">
        <v>1</v>
      </c>
      <c r="BC9">
        <f t="shared" ref="BC9:BC17" si="0">N9+V9+AD9+AL9+AT9+BB9</f>
        <v>103</v>
      </c>
      <c r="BD9">
        <v>99</v>
      </c>
      <c r="BE9" s="24">
        <f t="shared" ref="BE9:BE17" si="1">BC9-BD9</f>
        <v>4</v>
      </c>
      <c r="BF9" s="1">
        <v>1</v>
      </c>
      <c r="BI9" s="111" t="s">
        <v>442</v>
      </c>
      <c r="BK9">
        <f t="shared" ref="BK9:BK17" si="2">IF(G9&gt;99,199,G9)</f>
        <v>0</v>
      </c>
      <c r="BL9">
        <f t="shared" ref="BL9:BL17" si="3">IF(H9="",0,H9)</f>
        <v>0</v>
      </c>
      <c r="BM9">
        <f t="shared" ref="BM9:BM17" si="4">IF(J9&gt;99,199,J9)</f>
        <v>0</v>
      </c>
      <c r="BN9">
        <f t="shared" ref="BN9:BN17" si="5">IF(K9="",0,K9)</f>
        <v>0</v>
      </c>
      <c r="BO9">
        <f t="shared" ref="BO9:BO17" si="6">BK9+BM9</f>
        <v>0</v>
      </c>
      <c r="BP9">
        <f t="shared" ref="BP9:BP17" si="7">IF(O9&gt;99,199,O9)</f>
        <v>4</v>
      </c>
      <c r="BQ9">
        <f t="shared" ref="BQ9:BQ17" si="8">IF(P9="",0,P9)</f>
        <v>67.5</v>
      </c>
      <c r="BR9">
        <f t="shared" ref="BR9:BR17" si="9">IF(R9&gt;99,199,R9)</f>
        <v>0</v>
      </c>
      <c r="BS9">
        <f t="shared" ref="BS9:BS17" si="10">IF(S9="",0,S9)</f>
        <v>0</v>
      </c>
      <c r="BT9">
        <f t="shared" ref="BT9:BT17" si="11">BP9+BR9</f>
        <v>4</v>
      </c>
      <c r="BU9">
        <f t="shared" ref="BU9:BU17" si="12">IF(W9&gt;99,199,W9)</f>
        <v>0</v>
      </c>
      <c r="BV9">
        <f t="shared" ref="BV9:BV17" si="13">IF(X9="",0,X9)</f>
        <v>73.5</v>
      </c>
      <c r="BW9" t="e">
        <f>IF(#REF!&gt;99,199,#REF!)</f>
        <v>#REF!</v>
      </c>
      <c r="BX9" t="e">
        <f>IF(#REF!="",0,#REF!)</f>
        <v>#REF!</v>
      </c>
      <c r="BY9" t="e">
        <f t="shared" ref="BY9:BY17" si="14">BU9+BW9</f>
        <v>#REF!</v>
      </c>
      <c r="BZ9">
        <f t="shared" ref="BZ9:BZ17" si="15">IF(AE9&gt;99,199,AE9)</f>
        <v>0</v>
      </c>
      <c r="CA9">
        <f t="shared" ref="CA9:CA17" si="16">IF(AF9="",0,AF9)</f>
        <v>0</v>
      </c>
      <c r="CB9">
        <f t="shared" ref="CB9:CB17" si="17">IF(AH9&gt;99,199,AH9)</f>
        <v>0</v>
      </c>
      <c r="CC9">
        <f t="shared" ref="CC9:CC17" si="18">IF(AI9="",0,AI9)</f>
        <v>0</v>
      </c>
      <c r="CD9">
        <f t="shared" ref="CD9:CD17" si="19">BZ9+CB9</f>
        <v>0</v>
      </c>
      <c r="CE9">
        <f t="shared" ref="CE9:CE17" si="20">IF(AM9&gt;99,199,AM9)</f>
        <v>0</v>
      </c>
      <c r="CF9">
        <f t="shared" ref="CF9:CF17" si="21">IF(AN9="",0,AN9)</f>
        <v>0</v>
      </c>
      <c r="CG9">
        <f t="shared" ref="CG9:CG17" si="22">IF(AP9&gt;99,199,AP9)</f>
        <v>0</v>
      </c>
      <c r="CH9">
        <f t="shared" ref="CH9:CH17" si="23">IF(AQ9="",0,AQ9)</f>
        <v>0</v>
      </c>
      <c r="CI9">
        <f t="shared" ref="CI9:CI17" si="24">CE9+CG9</f>
        <v>0</v>
      </c>
      <c r="CJ9">
        <f t="shared" ref="CJ9:CJ17" si="25">IF(AU9&gt;99,199,AU9)</f>
        <v>0</v>
      </c>
      <c r="CK9">
        <f t="shared" ref="CK9:CK17" si="26">IF(AV9="",0,AV9)</f>
        <v>0</v>
      </c>
      <c r="CL9">
        <f t="shared" ref="CL9:CL17" si="27">IF(AX9&gt;99,199,AX9)</f>
        <v>0</v>
      </c>
      <c r="CM9">
        <f t="shared" ref="CM9:CM17" si="28">IF(AY9="",0,AY9)</f>
        <v>0</v>
      </c>
      <c r="CN9">
        <f t="shared" ref="CN9:CN17" si="29">CJ9+CL9</f>
        <v>0</v>
      </c>
    </row>
    <row r="10" spans="1:92" x14ac:dyDescent="0.25">
      <c r="B10" s="1" t="s">
        <v>193</v>
      </c>
      <c r="C10" s="1" t="s">
        <v>345</v>
      </c>
      <c r="D10" s="1" t="s">
        <v>180</v>
      </c>
      <c r="E10" s="1" t="s">
        <v>344</v>
      </c>
      <c r="F10" s="111" t="s">
        <v>450</v>
      </c>
      <c r="G10" s="62">
        <v>4</v>
      </c>
      <c r="H10" s="67">
        <v>72.5</v>
      </c>
      <c r="N10" s="62">
        <v>2</v>
      </c>
      <c r="O10" s="63">
        <v>4</v>
      </c>
      <c r="P10" s="70">
        <v>70.5</v>
      </c>
      <c r="V10" s="63">
        <v>2</v>
      </c>
      <c r="W10" s="62">
        <v>4</v>
      </c>
      <c r="X10" s="68">
        <v>73</v>
      </c>
      <c r="Y10" s="68">
        <v>2</v>
      </c>
      <c r="AD10" s="62">
        <v>2</v>
      </c>
      <c r="BC10">
        <f t="shared" si="0"/>
        <v>6</v>
      </c>
      <c r="BD10">
        <v>2</v>
      </c>
      <c r="BE10" s="24">
        <f t="shared" si="1"/>
        <v>4</v>
      </c>
      <c r="BF10" s="1">
        <v>2</v>
      </c>
      <c r="BK10">
        <f t="shared" si="2"/>
        <v>4</v>
      </c>
      <c r="BL10">
        <f t="shared" si="3"/>
        <v>72.5</v>
      </c>
      <c r="BM10">
        <f t="shared" si="4"/>
        <v>0</v>
      </c>
      <c r="BN10">
        <f t="shared" si="5"/>
        <v>0</v>
      </c>
      <c r="BO10">
        <f t="shared" si="6"/>
        <v>4</v>
      </c>
      <c r="BP10">
        <f t="shared" si="7"/>
        <v>4</v>
      </c>
      <c r="BQ10">
        <f t="shared" si="8"/>
        <v>70.5</v>
      </c>
      <c r="BR10">
        <f t="shared" si="9"/>
        <v>0</v>
      </c>
      <c r="BS10">
        <f t="shared" si="10"/>
        <v>0</v>
      </c>
      <c r="BT10">
        <f t="shared" si="11"/>
        <v>4</v>
      </c>
      <c r="BU10">
        <f t="shared" si="12"/>
        <v>4</v>
      </c>
      <c r="BV10">
        <f t="shared" si="13"/>
        <v>73</v>
      </c>
      <c r="BW10">
        <f>IF(Z9&gt;99,199,Z9)</f>
        <v>4</v>
      </c>
      <c r="BX10">
        <f>IF(AA9="",0,AA9)</f>
        <v>31.56</v>
      </c>
      <c r="BY10">
        <f t="shared" si="14"/>
        <v>8</v>
      </c>
      <c r="BZ10">
        <f t="shared" si="15"/>
        <v>0</v>
      </c>
      <c r="CA10">
        <f t="shared" si="16"/>
        <v>0</v>
      </c>
      <c r="CB10">
        <f t="shared" si="17"/>
        <v>0</v>
      </c>
      <c r="CC10">
        <f t="shared" si="18"/>
        <v>0</v>
      </c>
      <c r="CD10">
        <f t="shared" si="19"/>
        <v>0</v>
      </c>
      <c r="CE10">
        <f t="shared" si="20"/>
        <v>0</v>
      </c>
      <c r="CF10">
        <f t="shared" si="21"/>
        <v>0</v>
      </c>
      <c r="CG10">
        <f t="shared" si="22"/>
        <v>0</v>
      </c>
      <c r="CH10">
        <f t="shared" si="23"/>
        <v>0</v>
      </c>
      <c r="CI10">
        <f t="shared" si="24"/>
        <v>0</v>
      </c>
      <c r="CJ10">
        <f t="shared" si="25"/>
        <v>0</v>
      </c>
      <c r="CK10">
        <f t="shared" si="26"/>
        <v>0</v>
      </c>
      <c r="CL10">
        <f t="shared" si="27"/>
        <v>0</v>
      </c>
      <c r="CM10">
        <f t="shared" si="28"/>
        <v>0</v>
      </c>
      <c r="CN10">
        <f t="shared" si="29"/>
        <v>0</v>
      </c>
    </row>
    <row r="11" spans="1:92" x14ac:dyDescent="0.25">
      <c r="B11" s="1" t="s">
        <v>190</v>
      </c>
      <c r="C11" s="1" t="s">
        <v>191</v>
      </c>
      <c r="D11" s="1" t="s">
        <v>192</v>
      </c>
      <c r="E11" s="1" t="s">
        <v>344</v>
      </c>
      <c r="F11" s="111" t="s">
        <v>450</v>
      </c>
      <c r="G11" s="62">
        <v>0</v>
      </c>
      <c r="H11" s="67">
        <v>75</v>
      </c>
      <c r="J11" s="85">
        <v>8</v>
      </c>
      <c r="K11" s="68">
        <v>53.59</v>
      </c>
      <c r="N11" s="62">
        <v>1</v>
      </c>
      <c r="O11" s="63">
        <v>8</v>
      </c>
      <c r="P11" s="70">
        <v>70</v>
      </c>
      <c r="V11" s="63">
        <v>6</v>
      </c>
      <c r="W11" s="62">
        <v>4</v>
      </c>
      <c r="X11" s="68">
        <v>63</v>
      </c>
      <c r="Y11" s="68">
        <v>3</v>
      </c>
      <c r="AD11" s="62">
        <v>3</v>
      </c>
      <c r="BC11">
        <f t="shared" si="0"/>
        <v>10</v>
      </c>
      <c r="BD11">
        <v>6</v>
      </c>
      <c r="BE11" s="24">
        <f t="shared" si="1"/>
        <v>4</v>
      </c>
      <c r="BF11" s="1">
        <v>3</v>
      </c>
      <c r="BK11">
        <f t="shared" si="2"/>
        <v>0</v>
      </c>
      <c r="BL11">
        <f t="shared" si="3"/>
        <v>75</v>
      </c>
      <c r="BM11">
        <f t="shared" si="4"/>
        <v>8</v>
      </c>
      <c r="BN11">
        <f t="shared" si="5"/>
        <v>53.59</v>
      </c>
      <c r="BO11">
        <f t="shared" si="6"/>
        <v>8</v>
      </c>
      <c r="BP11">
        <f t="shared" si="7"/>
        <v>8</v>
      </c>
      <c r="BQ11">
        <f t="shared" si="8"/>
        <v>70</v>
      </c>
      <c r="BR11">
        <f t="shared" si="9"/>
        <v>0</v>
      </c>
      <c r="BS11">
        <f t="shared" si="10"/>
        <v>0</v>
      </c>
      <c r="BT11">
        <f t="shared" si="11"/>
        <v>8</v>
      </c>
      <c r="BU11">
        <f t="shared" si="12"/>
        <v>4</v>
      </c>
      <c r="BV11">
        <f t="shared" si="13"/>
        <v>63</v>
      </c>
      <c r="BW11">
        <f t="shared" ref="BW11:BW17" si="30">IF(Z11&gt;99,199,Z11)</f>
        <v>0</v>
      </c>
      <c r="BX11">
        <f t="shared" ref="BX11:BX17" si="31">IF(AA11="",0,AA11)</f>
        <v>0</v>
      </c>
      <c r="BY11">
        <f t="shared" si="14"/>
        <v>4</v>
      </c>
      <c r="BZ11">
        <f t="shared" si="15"/>
        <v>0</v>
      </c>
      <c r="CA11">
        <f t="shared" si="16"/>
        <v>0</v>
      </c>
      <c r="CB11">
        <f t="shared" si="17"/>
        <v>0</v>
      </c>
      <c r="CC11">
        <f t="shared" si="18"/>
        <v>0</v>
      </c>
      <c r="CD11">
        <f t="shared" si="19"/>
        <v>0</v>
      </c>
      <c r="CE11">
        <f t="shared" si="20"/>
        <v>0</v>
      </c>
      <c r="CF11">
        <f t="shared" si="21"/>
        <v>0</v>
      </c>
      <c r="CG11">
        <f t="shared" si="22"/>
        <v>0</v>
      </c>
      <c r="CH11">
        <f t="shared" si="23"/>
        <v>0</v>
      </c>
      <c r="CI11">
        <f t="shared" si="24"/>
        <v>0</v>
      </c>
      <c r="CJ11">
        <f t="shared" si="25"/>
        <v>0</v>
      </c>
      <c r="CK11">
        <f t="shared" si="26"/>
        <v>0</v>
      </c>
      <c r="CL11">
        <f t="shared" si="27"/>
        <v>0</v>
      </c>
      <c r="CM11">
        <f t="shared" si="28"/>
        <v>0</v>
      </c>
      <c r="CN11">
        <f t="shared" si="29"/>
        <v>0</v>
      </c>
    </row>
    <row r="12" spans="1:92" x14ac:dyDescent="0.25">
      <c r="B12" s="1" t="s">
        <v>383</v>
      </c>
      <c r="C12" s="1" t="s">
        <v>384</v>
      </c>
      <c r="D12" s="1" t="s">
        <v>385</v>
      </c>
      <c r="E12" s="1" t="s">
        <v>344</v>
      </c>
      <c r="F12" s="111" t="s">
        <v>449</v>
      </c>
      <c r="N12" s="62">
        <v>99</v>
      </c>
      <c r="O12" s="63">
        <v>0</v>
      </c>
      <c r="P12" s="70">
        <v>67.5</v>
      </c>
      <c r="R12" s="63">
        <v>8</v>
      </c>
      <c r="S12" s="70">
        <v>46.06</v>
      </c>
      <c r="V12" s="63">
        <v>1</v>
      </c>
      <c r="W12" s="62">
        <v>8</v>
      </c>
      <c r="X12" s="68">
        <v>68</v>
      </c>
      <c r="Y12" s="68">
        <v>4</v>
      </c>
      <c r="AD12" s="62">
        <v>4</v>
      </c>
      <c r="BC12">
        <f t="shared" si="0"/>
        <v>104</v>
      </c>
      <c r="BD12">
        <v>99</v>
      </c>
      <c r="BE12" s="24">
        <f t="shared" si="1"/>
        <v>5</v>
      </c>
      <c r="BG12" s="1">
        <v>1</v>
      </c>
      <c r="BK12">
        <f t="shared" si="2"/>
        <v>0</v>
      </c>
      <c r="BL12">
        <f t="shared" si="3"/>
        <v>0</v>
      </c>
      <c r="BM12">
        <f t="shared" si="4"/>
        <v>0</v>
      </c>
      <c r="BN12">
        <f t="shared" si="5"/>
        <v>0</v>
      </c>
      <c r="BO12">
        <f t="shared" si="6"/>
        <v>0</v>
      </c>
      <c r="BP12">
        <f t="shared" si="7"/>
        <v>0</v>
      </c>
      <c r="BQ12">
        <f t="shared" si="8"/>
        <v>67.5</v>
      </c>
      <c r="BR12">
        <f t="shared" si="9"/>
        <v>8</v>
      </c>
      <c r="BS12">
        <f t="shared" si="10"/>
        <v>46.06</v>
      </c>
      <c r="BT12">
        <f t="shared" si="11"/>
        <v>8</v>
      </c>
      <c r="BU12">
        <f t="shared" si="12"/>
        <v>8</v>
      </c>
      <c r="BV12">
        <f t="shared" si="13"/>
        <v>68</v>
      </c>
      <c r="BW12">
        <f t="shared" si="30"/>
        <v>0</v>
      </c>
      <c r="BX12">
        <f t="shared" si="31"/>
        <v>0</v>
      </c>
      <c r="BY12">
        <f t="shared" si="14"/>
        <v>8</v>
      </c>
      <c r="BZ12">
        <f t="shared" si="15"/>
        <v>0</v>
      </c>
      <c r="CA12">
        <f t="shared" si="16"/>
        <v>0</v>
      </c>
      <c r="CB12">
        <f t="shared" si="17"/>
        <v>0</v>
      </c>
      <c r="CC12">
        <f t="shared" si="18"/>
        <v>0</v>
      </c>
      <c r="CD12">
        <f t="shared" si="19"/>
        <v>0</v>
      </c>
      <c r="CE12">
        <f t="shared" si="20"/>
        <v>0</v>
      </c>
      <c r="CF12">
        <f t="shared" si="21"/>
        <v>0</v>
      </c>
      <c r="CG12">
        <f t="shared" si="22"/>
        <v>0</v>
      </c>
      <c r="CH12">
        <f t="shared" si="23"/>
        <v>0</v>
      </c>
      <c r="CI12">
        <f t="shared" si="24"/>
        <v>0</v>
      </c>
      <c r="CJ12">
        <f t="shared" si="25"/>
        <v>0</v>
      </c>
      <c r="CK12">
        <f t="shared" si="26"/>
        <v>0</v>
      </c>
      <c r="CL12">
        <f t="shared" si="27"/>
        <v>0</v>
      </c>
      <c r="CM12">
        <f t="shared" si="28"/>
        <v>0</v>
      </c>
      <c r="CN12">
        <f t="shared" si="29"/>
        <v>0</v>
      </c>
    </row>
    <row r="13" spans="1:92" x14ac:dyDescent="0.25">
      <c r="B13" s="1" t="s">
        <v>194</v>
      </c>
      <c r="C13" s="1" t="s">
        <v>195</v>
      </c>
      <c r="D13" s="1" t="s">
        <v>196</v>
      </c>
      <c r="E13" s="1" t="s">
        <v>344</v>
      </c>
      <c r="F13" s="1" t="s">
        <v>181</v>
      </c>
      <c r="G13" s="62">
        <v>5</v>
      </c>
      <c r="H13" s="67">
        <v>63</v>
      </c>
      <c r="N13" s="62">
        <v>3</v>
      </c>
      <c r="O13" s="63">
        <v>5</v>
      </c>
      <c r="P13" s="70">
        <v>62.5</v>
      </c>
      <c r="V13" s="63">
        <v>5</v>
      </c>
      <c r="AD13" s="62">
        <v>99</v>
      </c>
      <c r="BC13">
        <f t="shared" si="0"/>
        <v>107</v>
      </c>
      <c r="BD13">
        <v>99</v>
      </c>
      <c r="BE13" s="24">
        <f t="shared" si="1"/>
        <v>8</v>
      </c>
      <c r="BG13" s="1">
        <v>2</v>
      </c>
      <c r="BK13">
        <f t="shared" si="2"/>
        <v>5</v>
      </c>
      <c r="BL13">
        <f t="shared" si="3"/>
        <v>63</v>
      </c>
      <c r="BM13">
        <f t="shared" si="4"/>
        <v>0</v>
      </c>
      <c r="BN13">
        <f t="shared" si="5"/>
        <v>0</v>
      </c>
      <c r="BO13">
        <f t="shared" si="6"/>
        <v>5</v>
      </c>
      <c r="BP13">
        <f t="shared" si="7"/>
        <v>5</v>
      </c>
      <c r="BQ13">
        <f t="shared" si="8"/>
        <v>62.5</v>
      </c>
      <c r="BR13">
        <f t="shared" si="9"/>
        <v>0</v>
      </c>
      <c r="BS13">
        <f t="shared" si="10"/>
        <v>0</v>
      </c>
      <c r="BT13">
        <f t="shared" si="11"/>
        <v>5</v>
      </c>
      <c r="BU13">
        <f t="shared" si="12"/>
        <v>0</v>
      </c>
      <c r="BV13">
        <f t="shared" si="13"/>
        <v>0</v>
      </c>
      <c r="BW13">
        <f t="shared" si="30"/>
        <v>0</v>
      </c>
      <c r="BX13">
        <f t="shared" si="31"/>
        <v>0</v>
      </c>
      <c r="BY13">
        <f t="shared" si="14"/>
        <v>0</v>
      </c>
      <c r="BZ13">
        <f t="shared" si="15"/>
        <v>0</v>
      </c>
      <c r="CA13">
        <f t="shared" si="16"/>
        <v>0</v>
      </c>
      <c r="CB13">
        <f t="shared" si="17"/>
        <v>0</v>
      </c>
      <c r="CC13">
        <f t="shared" si="18"/>
        <v>0</v>
      </c>
      <c r="CD13">
        <f t="shared" si="19"/>
        <v>0</v>
      </c>
      <c r="CE13">
        <f t="shared" si="20"/>
        <v>0</v>
      </c>
      <c r="CF13">
        <f t="shared" si="21"/>
        <v>0</v>
      </c>
      <c r="CG13">
        <f t="shared" si="22"/>
        <v>0</v>
      </c>
      <c r="CH13">
        <f t="shared" si="23"/>
        <v>0</v>
      </c>
      <c r="CI13">
        <f t="shared" si="24"/>
        <v>0</v>
      </c>
      <c r="CJ13">
        <f t="shared" si="25"/>
        <v>0</v>
      </c>
      <c r="CK13">
        <f t="shared" si="26"/>
        <v>0</v>
      </c>
      <c r="CL13">
        <f t="shared" si="27"/>
        <v>0</v>
      </c>
      <c r="CM13">
        <f t="shared" si="28"/>
        <v>0</v>
      </c>
      <c r="CN13">
        <f t="shared" si="29"/>
        <v>0</v>
      </c>
    </row>
    <row r="14" spans="1:92" x14ac:dyDescent="0.25">
      <c r="B14" s="1" t="s">
        <v>389</v>
      </c>
      <c r="C14" s="1" t="s">
        <v>390</v>
      </c>
      <c r="D14" s="1" t="s">
        <v>391</v>
      </c>
      <c r="E14" s="1" t="s">
        <v>429</v>
      </c>
      <c r="F14" s="111" t="s">
        <v>450</v>
      </c>
      <c r="N14" s="62">
        <v>99</v>
      </c>
      <c r="O14" s="63">
        <v>4</v>
      </c>
      <c r="P14" s="70">
        <v>65</v>
      </c>
      <c r="V14" s="63">
        <v>4</v>
      </c>
      <c r="W14" s="62">
        <v>8</v>
      </c>
      <c r="X14" s="68">
        <v>66</v>
      </c>
      <c r="Y14" s="68">
        <v>5</v>
      </c>
      <c r="AD14" s="62">
        <v>5</v>
      </c>
      <c r="BC14">
        <f t="shared" si="0"/>
        <v>108</v>
      </c>
      <c r="BD14">
        <v>99</v>
      </c>
      <c r="BE14" s="24">
        <f t="shared" si="1"/>
        <v>9</v>
      </c>
      <c r="BK14">
        <f t="shared" si="2"/>
        <v>0</v>
      </c>
      <c r="BL14">
        <f t="shared" si="3"/>
        <v>0</v>
      </c>
      <c r="BM14">
        <f t="shared" si="4"/>
        <v>0</v>
      </c>
      <c r="BN14">
        <f t="shared" si="5"/>
        <v>0</v>
      </c>
      <c r="BO14">
        <f t="shared" si="6"/>
        <v>0</v>
      </c>
      <c r="BP14">
        <f t="shared" si="7"/>
        <v>4</v>
      </c>
      <c r="BQ14">
        <f t="shared" si="8"/>
        <v>65</v>
      </c>
      <c r="BR14">
        <f t="shared" si="9"/>
        <v>0</v>
      </c>
      <c r="BS14">
        <f t="shared" si="10"/>
        <v>0</v>
      </c>
      <c r="BT14">
        <f t="shared" si="11"/>
        <v>4</v>
      </c>
      <c r="BU14">
        <f t="shared" si="12"/>
        <v>8</v>
      </c>
      <c r="BV14">
        <f t="shared" si="13"/>
        <v>66</v>
      </c>
      <c r="BW14">
        <f t="shared" si="30"/>
        <v>0</v>
      </c>
      <c r="BX14">
        <f t="shared" si="31"/>
        <v>0</v>
      </c>
      <c r="BY14">
        <f t="shared" si="14"/>
        <v>8</v>
      </c>
      <c r="BZ14">
        <f t="shared" si="15"/>
        <v>0</v>
      </c>
      <c r="CA14">
        <f t="shared" si="16"/>
        <v>0</v>
      </c>
      <c r="CB14">
        <f t="shared" si="17"/>
        <v>0</v>
      </c>
      <c r="CC14">
        <f t="shared" si="18"/>
        <v>0</v>
      </c>
      <c r="CD14">
        <f t="shared" si="19"/>
        <v>0</v>
      </c>
      <c r="CE14">
        <f t="shared" si="20"/>
        <v>0</v>
      </c>
      <c r="CF14">
        <f t="shared" si="21"/>
        <v>0</v>
      </c>
      <c r="CG14">
        <f t="shared" si="22"/>
        <v>0</v>
      </c>
      <c r="CH14">
        <f t="shared" si="23"/>
        <v>0</v>
      </c>
      <c r="CI14">
        <f t="shared" si="24"/>
        <v>0</v>
      </c>
      <c r="CJ14">
        <f t="shared" si="25"/>
        <v>0</v>
      </c>
      <c r="CK14">
        <f t="shared" si="26"/>
        <v>0</v>
      </c>
      <c r="CL14">
        <f t="shared" si="27"/>
        <v>0</v>
      </c>
      <c r="CM14">
        <f t="shared" si="28"/>
        <v>0</v>
      </c>
      <c r="CN14">
        <f t="shared" si="29"/>
        <v>0</v>
      </c>
    </row>
    <row r="15" spans="1:92" x14ac:dyDescent="0.25">
      <c r="B15" s="1" t="s">
        <v>197</v>
      </c>
      <c r="C15" s="1" t="s">
        <v>198</v>
      </c>
      <c r="D15" s="1" t="s">
        <v>199</v>
      </c>
      <c r="E15" s="1" t="s">
        <v>344</v>
      </c>
      <c r="F15" s="1" t="s">
        <v>188</v>
      </c>
      <c r="G15" s="62">
        <v>17</v>
      </c>
      <c r="H15" s="67">
        <v>60.5</v>
      </c>
      <c r="N15" s="62">
        <v>4</v>
      </c>
      <c r="V15" s="63">
        <v>99</v>
      </c>
      <c r="AD15" s="62">
        <v>99</v>
      </c>
      <c r="BC15">
        <f t="shared" si="0"/>
        <v>202</v>
      </c>
      <c r="BD15">
        <v>99</v>
      </c>
      <c r="BE15" s="24">
        <f t="shared" si="1"/>
        <v>103</v>
      </c>
      <c r="BK15">
        <f t="shared" si="2"/>
        <v>17</v>
      </c>
      <c r="BL15">
        <f t="shared" si="3"/>
        <v>60.5</v>
      </c>
      <c r="BM15">
        <f t="shared" si="4"/>
        <v>0</v>
      </c>
      <c r="BN15">
        <f t="shared" si="5"/>
        <v>0</v>
      </c>
      <c r="BO15">
        <f t="shared" si="6"/>
        <v>17</v>
      </c>
      <c r="BP15">
        <f t="shared" si="7"/>
        <v>0</v>
      </c>
      <c r="BQ15">
        <f t="shared" si="8"/>
        <v>0</v>
      </c>
      <c r="BR15">
        <f t="shared" si="9"/>
        <v>0</v>
      </c>
      <c r="BS15">
        <f t="shared" si="10"/>
        <v>0</v>
      </c>
      <c r="BT15">
        <f t="shared" si="11"/>
        <v>0</v>
      </c>
      <c r="BU15">
        <f t="shared" si="12"/>
        <v>0</v>
      </c>
      <c r="BV15">
        <f t="shared" si="13"/>
        <v>0</v>
      </c>
      <c r="BW15">
        <f t="shared" si="30"/>
        <v>0</v>
      </c>
      <c r="BX15">
        <f t="shared" si="31"/>
        <v>0</v>
      </c>
      <c r="BY15">
        <f t="shared" si="14"/>
        <v>0</v>
      </c>
      <c r="BZ15">
        <f t="shared" si="15"/>
        <v>0</v>
      </c>
      <c r="CA15">
        <f t="shared" si="16"/>
        <v>0</v>
      </c>
      <c r="CB15">
        <f t="shared" si="17"/>
        <v>0</v>
      </c>
      <c r="CC15">
        <f t="shared" si="18"/>
        <v>0</v>
      </c>
      <c r="CD15">
        <f t="shared" si="19"/>
        <v>0</v>
      </c>
      <c r="CE15">
        <f t="shared" si="20"/>
        <v>0</v>
      </c>
      <c r="CF15">
        <f t="shared" si="21"/>
        <v>0</v>
      </c>
      <c r="CG15">
        <f t="shared" si="22"/>
        <v>0</v>
      </c>
      <c r="CH15">
        <f t="shared" si="23"/>
        <v>0</v>
      </c>
      <c r="CI15">
        <f t="shared" si="24"/>
        <v>0</v>
      </c>
      <c r="CJ15">
        <f t="shared" si="25"/>
        <v>0</v>
      </c>
      <c r="CK15">
        <f t="shared" si="26"/>
        <v>0</v>
      </c>
      <c r="CL15">
        <f t="shared" si="27"/>
        <v>0</v>
      </c>
      <c r="CM15">
        <f t="shared" si="28"/>
        <v>0</v>
      </c>
      <c r="CN15">
        <f t="shared" si="29"/>
        <v>0</v>
      </c>
    </row>
    <row r="16" spans="1:92" x14ac:dyDescent="0.25">
      <c r="B16" s="1" t="s">
        <v>200</v>
      </c>
      <c r="C16" s="1" t="s">
        <v>201</v>
      </c>
      <c r="D16" s="1" t="s">
        <v>202</v>
      </c>
      <c r="E16" s="1" t="s">
        <v>344</v>
      </c>
      <c r="F16" s="1" t="s">
        <v>188</v>
      </c>
      <c r="G16" s="62" t="s">
        <v>203</v>
      </c>
      <c r="N16" s="62">
        <v>90</v>
      </c>
      <c r="V16" s="63">
        <v>99</v>
      </c>
      <c r="AD16" s="62">
        <v>99</v>
      </c>
      <c r="BC16">
        <f t="shared" si="0"/>
        <v>288</v>
      </c>
      <c r="BD16">
        <v>99</v>
      </c>
      <c r="BE16" s="24">
        <f t="shared" si="1"/>
        <v>189</v>
      </c>
      <c r="BK16">
        <f t="shared" si="2"/>
        <v>199</v>
      </c>
      <c r="BL16">
        <f t="shared" si="3"/>
        <v>0</v>
      </c>
      <c r="BM16">
        <f t="shared" si="4"/>
        <v>0</v>
      </c>
      <c r="BN16">
        <f t="shared" si="5"/>
        <v>0</v>
      </c>
      <c r="BO16">
        <f t="shared" si="6"/>
        <v>199</v>
      </c>
      <c r="BP16">
        <f t="shared" si="7"/>
        <v>0</v>
      </c>
      <c r="BQ16">
        <f t="shared" si="8"/>
        <v>0</v>
      </c>
      <c r="BR16">
        <f t="shared" si="9"/>
        <v>0</v>
      </c>
      <c r="BS16">
        <f t="shared" si="10"/>
        <v>0</v>
      </c>
      <c r="BT16">
        <f t="shared" si="11"/>
        <v>0</v>
      </c>
      <c r="BU16">
        <f t="shared" si="12"/>
        <v>0</v>
      </c>
      <c r="BV16">
        <f t="shared" si="13"/>
        <v>0</v>
      </c>
      <c r="BW16">
        <f t="shared" si="30"/>
        <v>0</v>
      </c>
      <c r="BX16">
        <f t="shared" si="31"/>
        <v>0</v>
      </c>
      <c r="BY16">
        <f t="shared" si="14"/>
        <v>0</v>
      </c>
      <c r="BZ16">
        <f t="shared" si="15"/>
        <v>0</v>
      </c>
      <c r="CA16">
        <f t="shared" si="16"/>
        <v>0</v>
      </c>
      <c r="CB16">
        <f t="shared" si="17"/>
        <v>0</v>
      </c>
      <c r="CC16">
        <f t="shared" si="18"/>
        <v>0</v>
      </c>
      <c r="CD16">
        <f t="shared" si="19"/>
        <v>0</v>
      </c>
      <c r="CE16">
        <f t="shared" si="20"/>
        <v>0</v>
      </c>
      <c r="CF16">
        <f t="shared" si="21"/>
        <v>0</v>
      </c>
      <c r="CG16">
        <f t="shared" si="22"/>
        <v>0</v>
      </c>
      <c r="CH16">
        <f t="shared" si="23"/>
        <v>0</v>
      </c>
      <c r="CI16">
        <f t="shared" si="24"/>
        <v>0</v>
      </c>
      <c r="CJ16">
        <f t="shared" si="25"/>
        <v>0</v>
      </c>
      <c r="CK16">
        <f t="shared" si="26"/>
        <v>0</v>
      </c>
      <c r="CL16">
        <f t="shared" si="27"/>
        <v>0</v>
      </c>
      <c r="CM16">
        <f t="shared" si="28"/>
        <v>0</v>
      </c>
      <c r="CN16">
        <f t="shared" si="29"/>
        <v>0</v>
      </c>
    </row>
    <row r="17" spans="2:92" x14ac:dyDescent="0.25">
      <c r="B17" s="1" t="s">
        <v>392</v>
      </c>
      <c r="C17" s="1" t="s">
        <v>430</v>
      </c>
      <c r="D17" s="1" t="s">
        <v>180</v>
      </c>
      <c r="E17" s="1" t="s">
        <v>344</v>
      </c>
      <c r="F17" s="111" t="s">
        <v>448</v>
      </c>
      <c r="N17" s="62">
        <v>99</v>
      </c>
      <c r="O17" s="63" t="s">
        <v>179</v>
      </c>
      <c r="V17" s="63">
        <v>99</v>
      </c>
      <c r="AD17" s="62">
        <v>99</v>
      </c>
      <c r="BC17">
        <f t="shared" si="0"/>
        <v>297</v>
      </c>
      <c r="BD17">
        <v>99</v>
      </c>
      <c r="BE17" s="24">
        <f t="shared" si="1"/>
        <v>198</v>
      </c>
      <c r="BK17">
        <f t="shared" si="2"/>
        <v>0</v>
      </c>
      <c r="BL17">
        <f t="shared" si="3"/>
        <v>0</v>
      </c>
      <c r="BM17">
        <f t="shared" si="4"/>
        <v>0</v>
      </c>
      <c r="BN17">
        <f t="shared" si="5"/>
        <v>0</v>
      </c>
      <c r="BO17">
        <f t="shared" si="6"/>
        <v>0</v>
      </c>
      <c r="BP17">
        <f t="shared" si="7"/>
        <v>199</v>
      </c>
      <c r="BQ17">
        <f t="shared" si="8"/>
        <v>0</v>
      </c>
      <c r="BR17">
        <f t="shared" si="9"/>
        <v>0</v>
      </c>
      <c r="BS17">
        <f t="shared" si="10"/>
        <v>0</v>
      </c>
      <c r="BT17">
        <f t="shared" si="11"/>
        <v>199</v>
      </c>
      <c r="BU17">
        <f t="shared" si="12"/>
        <v>0</v>
      </c>
      <c r="BV17">
        <f t="shared" si="13"/>
        <v>0</v>
      </c>
      <c r="BW17">
        <f t="shared" si="30"/>
        <v>0</v>
      </c>
      <c r="BX17">
        <f t="shared" si="31"/>
        <v>0</v>
      </c>
      <c r="BY17">
        <f t="shared" si="14"/>
        <v>0</v>
      </c>
      <c r="BZ17">
        <f t="shared" si="15"/>
        <v>0</v>
      </c>
      <c r="CA17">
        <f t="shared" si="16"/>
        <v>0</v>
      </c>
      <c r="CB17">
        <f t="shared" si="17"/>
        <v>0</v>
      </c>
      <c r="CC17">
        <f t="shared" si="18"/>
        <v>0</v>
      </c>
      <c r="CD17">
        <f t="shared" si="19"/>
        <v>0</v>
      </c>
      <c r="CE17">
        <f t="shared" si="20"/>
        <v>0</v>
      </c>
      <c r="CF17">
        <f t="shared" si="21"/>
        <v>0</v>
      </c>
      <c r="CG17">
        <f t="shared" si="22"/>
        <v>0</v>
      </c>
      <c r="CH17">
        <f t="shared" si="23"/>
        <v>0</v>
      </c>
      <c r="CI17">
        <f t="shared" si="24"/>
        <v>0</v>
      </c>
      <c r="CJ17">
        <f t="shared" si="25"/>
        <v>0</v>
      </c>
      <c r="CK17">
        <f t="shared" si="26"/>
        <v>0</v>
      </c>
      <c r="CL17">
        <f t="shared" si="27"/>
        <v>0</v>
      </c>
      <c r="CM17">
        <f t="shared" si="28"/>
        <v>0</v>
      </c>
      <c r="CN17">
        <f t="shared" si="29"/>
        <v>0</v>
      </c>
    </row>
  </sheetData>
  <sheetProtection sheet="1" objects="1" scenarios="1"/>
  <sortState xmlns:xlrd2="http://schemas.microsoft.com/office/spreadsheetml/2017/richdata2" ref="A9:CN17">
    <sortCondition ref="BE9"/>
  </sortState>
  <mergeCells count="32">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s>
  <dataValidations count="8">
    <dataValidation type="whole" allowBlank="1" showInputMessage="1" showErrorMessage="1" sqref="BG3" xr:uid="{00000000-0002-0000-0700-000000000000}">
      <formula1>1</formula1>
      <formula2>4</formula2>
    </dataValidation>
    <dataValidation type="whole" allowBlank="1" showInputMessage="1" showErrorMessage="1" sqref="BG4" xr:uid="{00000000-0002-0000-0700-000001000000}">
      <formula1>1</formula1>
      <formula2>2</formula2>
    </dataValidation>
    <dataValidation type="whole" operator="lessThan" allowBlank="1" showInputMessage="1" showErrorMessage="1" sqref="BG5" xr:uid="{00000000-0002-0000-0700-000002000000}">
      <formula1>9</formula1>
    </dataValidation>
    <dataValidation type="whole" operator="lessThan" allowBlank="1" showInputMessage="1" showErrorMessage="1" sqref="BG6" xr:uid="{00000000-0002-0000-0700-000003000000}">
      <formula1>340</formula1>
    </dataValidation>
    <dataValidation type="list" allowBlank="1" showInputMessage="1" showErrorMessage="1" sqref="BH1:BH2 BH9:BH65256" xr:uid="{00000000-0002-0000-0700-000004000000}">
      <formula1>"ja,nee"</formula1>
    </dataValidation>
    <dataValidation type="decimal" allowBlank="1" showInputMessage="1" showErrorMessage="1" sqref="H1:H2 K1:K2 P1:P2 S1:S2 X1:X2 AA1:AA2 AI1:AI2 AF1:AF2 AN1:AN2 AQ1:AQ2 AY1:AY2 AV1:AV2 AV9:AV65256 AY9:AY65256 AN9:AN65256 AQ9:AQ65256 AF9:AF65256 K9:K65256 S9:S65256 P9:P65256 X9:X65256 AI9:AI65256 H9:H65256 AA9:AA11 AA13:AA65256" xr:uid="{00000000-0002-0000-0700-000005000000}">
      <formula1>0</formula1>
      <formula2>100</formula2>
    </dataValidation>
    <dataValidation type="decimal" allowBlank="1" showInputMessage="1" showErrorMessage="1" sqref="L1:L2 I1:I2 T1:T2 Q1:Q2 AG1:AG2 AB1:AB2 Y1:Y2 AJ1:AJ2 AR1:AR2 AO1:AO2 AW1:AW2 AZ1:AZ2 AZ9:AZ65256 AW9:AW65256 AR9:AR65256 AO9:AO65256 AJ9:AJ65256 Q9:Q65256 AG9:AG65256 AB9:AB65256 I9:I65256 T9:T65256 Y9:Y65256 L9:L65256" xr:uid="{00000000-0002-0000-0700-000006000000}">
      <formula1>0</formula1>
      <formula2>10</formula2>
    </dataValidation>
    <dataValidation operator="lessThan" allowBlank="1" showInputMessage="1" showErrorMessage="1" sqref="O1:O2 AE1:AE2 AU1:AU2 AU9:AU65256 AE9:AE65256 O9:O65256" xr:uid="{00000000-0002-0000-0700-000007000000}"/>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94562"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94563"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9456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6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9456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9456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94568"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9456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7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9457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9457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94573"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94574"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94575"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94576"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94577"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94578"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94579"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94580"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pageSetUpPr fitToPage="1"/>
  </sheetPr>
  <dimension ref="A1:CN14"/>
  <sheetViews>
    <sheetView tabSelected="1" workbookViewId="0">
      <pane xSplit="5" ySplit="8" topLeftCell="R9" activePane="bottomRight" state="frozen"/>
      <selection activeCell="C4" sqref="C4:E4"/>
      <selection pane="topRight" activeCell="C4" sqref="C4:E4"/>
      <selection pane="bottomLeft" activeCell="C4" sqref="C4:E4"/>
      <selection pane="bottomRight" activeCell="BG14" sqref="BG14"/>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2</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129</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118</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257</v>
      </c>
      <c r="C9" s="1" t="s">
        <v>208</v>
      </c>
      <c r="D9" s="1" t="s">
        <v>258</v>
      </c>
      <c r="E9" s="1" t="s">
        <v>351</v>
      </c>
      <c r="F9" s="111" t="s">
        <v>450</v>
      </c>
      <c r="G9" s="62">
        <v>0</v>
      </c>
      <c r="H9" s="78">
        <v>59.51</v>
      </c>
      <c r="J9" s="85">
        <v>0</v>
      </c>
      <c r="K9" s="79">
        <v>24.59</v>
      </c>
      <c r="M9" s="62">
        <v>1</v>
      </c>
      <c r="N9" s="62">
        <v>1</v>
      </c>
      <c r="O9" s="63">
        <v>4</v>
      </c>
      <c r="P9" s="80">
        <v>70.540000000000006</v>
      </c>
      <c r="U9" s="63">
        <v>4</v>
      </c>
      <c r="V9" s="63">
        <v>4</v>
      </c>
      <c r="W9" s="62">
        <v>0</v>
      </c>
      <c r="X9" s="79">
        <v>68.47</v>
      </c>
      <c r="Z9" s="62">
        <v>0</v>
      </c>
      <c r="AA9" s="79">
        <v>27.68</v>
      </c>
      <c r="AC9" s="62">
        <v>1</v>
      </c>
      <c r="AD9" s="62">
        <v>1</v>
      </c>
      <c r="BC9">
        <f t="shared" ref="BC9:BC14" si="0">N9+V9+AD9+AL9+AT9+BB9</f>
        <v>6</v>
      </c>
      <c r="BD9" s="24">
        <f>IF($O$4&gt;0,(LARGE(($N9,$V9,$AD9,$AL9,$AT9,$BB9),1)),"0")</f>
        <v>4</v>
      </c>
      <c r="BE9" s="24">
        <f t="shared" ref="BE9:BE14" si="1">BC9-BD9</f>
        <v>2</v>
      </c>
      <c r="BF9" s="1">
        <v>1</v>
      </c>
      <c r="BI9" s="111" t="s">
        <v>442</v>
      </c>
      <c r="BK9">
        <f t="shared" ref="BK9:BK14" si="2">IF(G9&gt;99,199,G9)</f>
        <v>0</v>
      </c>
      <c r="BL9">
        <f t="shared" ref="BL9:BL14" si="3">IF(H9&gt;99,0,H9)</f>
        <v>59.51</v>
      </c>
      <c r="BM9">
        <f t="shared" ref="BM9:BM14" si="4">IF(J9&gt;99,199,J9)</f>
        <v>0</v>
      </c>
      <c r="BN9">
        <f t="shared" ref="BN9:BN14" si="5">IF(K9&gt;99,0,K9)</f>
        <v>24.59</v>
      </c>
      <c r="BO9">
        <f t="shared" ref="BO9:BO14" si="6">BK9+BM9</f>
        <v>0</v>
      </c>
      <c r="BP9">
        <f t="shared" ref="BP9:BP14" si="7">IF(O9&gt;99,199,O9)</f>
        <v>4</v>
      </c>
      <c r="BQ9">
        <f t="shared" ref="BQ9:BQ14" si="8">IF(P9&gt;99,0,P9)</f>
        <v>70.540000000000006</v>
      </c>
      <c r="BR9">
        <f t="shared" ref="BR9:BR14" si="9">IF(R9&gt;99,199,R9)</f>
        <v>0</v>
      </c>
      <c r="BS9">
        <f t="shared" ref="BS9:BS14" si="10">IF(S9&gt;99,0,S9)</f>
        <v>0</v>
      </c>
      <c r="BT9">
        <f t="shared" ref="BT9:BT14" si="11">BP9+BR9</f>
        <v>4</v>
      </c>
      <c r="BU9">
        <f t="shared" ref="BU9:BU14" si="12">IF(W9&gt;99,199,W9)</f>
        <v>0</v>
      </c>
      <c r="BV9">
        <f t="shared" ref="BV9:BV14" si="13">IF(X9&gt;99,0,X9)</f>
        <v>68.47</v>
      </c>
      <c r="BW9">
        <f t="shared" ref="BW9:BW14" si="14">IF(Z9&gt;99,199,Z9)</f>
        <v>0</v>
      </c>
      <c r="BX9">
        <f t="shared" ref="BX9:BX14" si="15">IF(AA9&gt;99,0,AA9)</f>
        <v>27.68</v>
      </c>
      <c r="BY9">
        <f t="shared" ref="BY9:BY14" si="16">BU9+BW9</f>
        <v>0</v>
      </c>
      <c r="BZ9">
        <f t="shared" ref="BZ9:BZ14" si="17">IF(AE9&gt;99,199,AE9)</f>
        <v>0</v>
      </c>
      <c r="CA9">
        <f t="shared" ref="CA9:CA14" si="18">IF(AF9&gt;99,0,AF9)</f>
        <v>0</v>
      </c>
      <c r="CB9">
        <f t="shared" ref="CB9:CB14" si="19">IF(AH9&gt;99,199,AH9)</f>
        <v>0</v>
      </c>
      <c r="CC9">
        <f t="shared" ref="CC9:CC14" si="20">IF(AI9&gt;99,0,AI9)</f>
        <v>0</v>
      </c>
      <c r="CD9">
        <f t="shared" ref="CD9:CD14" si="21">BZ9+CB9</f>
        <v>0</v>
      </c>
      <c r="CE9">
        <f t="shared" ref="CE9:CE14" si="22">IF(AM9&gt;99,199,AM9)</f>
        <v>0</v>
      </c>
      <c r="CF9">
        <f t="shared" ref="CF9:CF14" si="23">IF(AN9&gt;99,0,AN9)</f>
        <v>0</v>
      </c>
      <c r="CG9">
        <f t="shared" ref="CG9:CG14" si="24">IF(AP9&gt;99,199,AP9)</f>
        <v>0</v>
      </c>
      <c r="CH9">
        <f t="shared" ref="CH9:CH14" si="25">IF(AQ9&gt;99,0,AQ9)</f>
        <v>0</v>
      </c>
      <c r="CI9">
        <f t="shared" ref="CI9:CI14" si="26">CE9+CG9</f>
        <v>0</v>
      </c>
      <c r="CJ9">
        <f t="shared" ref="CJ9:CJ14" si="27">IF(AU9&gt;99,199,AU9)</f>
        <v>0</v>
      </c>
      <c r="CK9">
        <f t="shared" ref="CK9:CK14" si="28">IF(AV9&gt;99,0,AV9)</f>
        <v>0</v>
      </c>
      <c r="CL9">
        <f t="shared" ref="CL9:CL14" si="29">IF(AX9&gt;99,199,AX9)</f>
        <v>0</v>
      </c>
      <c r="CM9">
        <f t="shared" ref="CM9:CM14" si="30">IF(AY9&gt;99,0,AY9)</f>
        <v>0</v>
      </c>
      <c r="CN9">
        <f t="shared" ref="CN9:CN14" si="31">CJ9+CL9</f>
        <v>0</v>
      </c>
    </row>
    <row r="10" spans="1:92" x14ac:dyDescent="0.25">
      <c r="A10" s="1">
        <v>2</v>
      </c>
      <c r="B10" s="1" t="s">
        <v>259</v>
      </c>
      <c r="C10" s="1" t="s">
        <v>260</v>
      </c>
      <c r="D10" s="1" t="s">
        <v>261</v>
      </c>
      <c r="E10" s="1" t="s">
        <v>351</v>
      </c>
      <c r="F10" s="111" t="s">
        <v>450</v>
      </c>
      <c r="G10" s="62">
        <v>4</v>
      </c>
      <c r="H10" s="78">
        <v>59.62</v>
      </c>
      <c r="M10" s="62">
        <v>2</v>
      </c>
      <c r="N10" s="62">
        <v>2</v>
      </c>
      <c r="O10" s="63">
        <v>0</v>
      </c>
      <c r="P10" s="80">
        <v>69.02</v>
      </c>
      <c r="R10" s="63">
        <v>0</v>
      </c>
      <c r="S10" s="80">
        <v>32.93</v>
      </c>
      <c r="U10" s="63">
        <v>1</v>
      </c>
      <c r="V10" s="63">
        <v>1</v>
      </c>
      <c r="W10" s="62">
        <v>0</v>
      </c>
      <c r="X10" s="79">
        <v>71.48</v>
      </c>
      <c r="Z10" s="62">
        <v>0</v>
      </c>
      <c r="AA10" s="79">
        <v>33.549999999999997</v>
      </c>
      <c r="AC10" s="62">
        <v>2</v>
      </c>
      <c r="AD10" s="62">
        <v>2</v>
      </c>
      <c r="BC10">
        <f t="shared" si="0"/>
        <v>5</v>
      </c>
      <c r="BD10" s="24">
        <f>IF($O$4&gt;0,(LARGE(($N10,$V10,$AD10,$AL10,$AT10,$BB10),1)),"0")</f>
        <v>2</v>
      </c>
      <c r="BE10" s="24">
        <f t="shared" si="1"/>
        <v>3</v>
      </c>
      <c r="BF10" s="1">
        <v>2</v>
      </c>
      <c r="BK10">
        <f t="shared" si="2"/>
        <v>4</v>
      </c>
      <c r="BL10">
        <f t="shared" si="3"/>
        <v>59.62</v>
      </c>
      <c r="BM10">
        <f t="shared" si="4"/>
        <v>0</v>
      </c>
      <c r="BN10">
        <f t="shared" si="5"/>
        <v>0</v>
      </c>
      <c r="BO10">
        <f t="shared" si="6"/>
        <v>4</v>
      </c>
      <c r="BP10">
        <f t="shared" si="7"/>
        <v>0</v>
      </c>
      <c r="BQ10">
        <f t="shared" si="8"/>
        <v>69.02</v>
      </c>
      <c r="BR10">
        <f t="shared" si="9"/>
        <v>0</v>
      </c>
      <c r="BS10">
        <f t="shared" si="10"/>
        <v>32.93</v>
      </c>
      <c r="BT10">
        <f t="shared" si="11"/>
        <v>0</v>
      </c>
      <c r="BU10">
        <f t="shared" si="12"/>
        <v>0</v>
      </c>
      <c r="BV10">
        <f t="shared" si="13"/>
        <v>71.48</v>
      </c>
      <c r="BW10">
        <f t="shared" si="14"/>
        <v>0</v>
      </c>
      <c r="BX10">
        <f t="shared" si="15"/>
        <v>33.549999999999997</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402</v>
      </c>
      <c r="C11" s="1" t="s">
        <v>403</v>
      </c>
      <c r="D11" s="1" t="s">
        <v>404</v>
      </c>
      <c r="E11" s="1" t="s">
        <v>351</v>
      </c>
      <c r="F11" s="111" t="s">
        <v>446</v>
      </c>
      <c r="N11" s="62">
        <v>99</v>
      </c>
      <c r="O11" s="63">
        <v>0</v>
      </c>
      <c r="P11" s="80">
        <v>74.239999999999995</v>
      </c>
      <c r="R11" s="63">
        <v>0</v>
      </c>
      <c r="S11" s="80">
        <v>40.49</v>
      </c>
      <c r="U11" s="63">
        <v>3</v>
      </c>
      <c r="V11" s="63">
        <v>3</v>
      </c>
      <c r="W11" s="62">
        <v>0</v>
      </c>
      <c r="X11" s="79">
        <v>66.62</v>
      </c>
      <c r="Z11" s="62">
        <v>0</v>
      </c>
      <c r="AA11" s="79">
        <v>35.14</v>
      </c>
      <c r="AC11" s="62">
        <v>3</v>
      </c>
      <c r="AD11" s="62">
        <v>3</v>
      </c>
      <c r="BC11">
        <f t="shared" si="0"/>
        <v>105</v>
      </c>
      <c r="BD11" s="24">
        <f>IF($O$4&gt;0,(LARGE(($N11,$V11,$AD11,$AL11,$AT11,$BB11),1)),"0")</f>
        <v>99</v>
      </c>
      <c r="BE11" s="24">
        <f t="shared" si="1"/>
        <v>6</v>
      </c>
      <c r="BG11" s="1">
        <v>1</v>
      </c>
      <c r="BK11">
        <f t="shared" si="2"/>
        <v>0</v>
      </c>
      <c r="BL11">
        <f t="shared" si="3"/>
        <v>0</v>
      </c>
      <c r="BM11">
        <f t="shared" si="4"/>
        <v>0</v>
      </c>
      <c r="BN11">
        <f t="shared" si="5"/>
        <v>0</v>
      </c>
      <c r="BO11">
        <f t="shared" si="6"/>
        <v>0</v>
      </c>
      <c r="BP11">
        <f t="shared" si="7"/>
        <v>0</v>
      </c>
      <c r="BQ11">
        <f t="shared" si="8"/>
        <v>74.239999999999995</v>
      </c>
      <c r="BR11">
        <f t="shared" si="9"/>
        <v>0</v>
      </c>
      <c r="BS11">
        <f t="shared" si="10"/>
        <v>40.49</v>
      </c>
      <c r="BT11">
        <f t="shared" si="11"/>
        <v>0</v>
      </c>
      <c r="BU11">
        <f t="shared" si="12"/>
        <v>0</v>
      </c>
      <c r="BV11">
        <f t="shared" si="13"/>
        <v>66.62</v>
      </c>
      <c r="BW11">
        <f t="shared" si="14"/>
        <v>0</v>
      </c>
      <c r="BX11">
        <f t="shared" si="15"/>
        <v>35.14</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264</v>
      </c>
      <c r="C12" s="1" t="s">
        <v>208</v>
      </c>
      <c r="D12" s="1" t="s">
        <v>265</v>
      </c>
      <c r="E12" s="1" t="s">
        <v>351</v>
      </c>
      <c r="F12" s="111" t="s">
        <v>450</v>
      </c>
      <c r="G12" s="62">
        <v>12</v>
      </c>
      <c r="H12" s="78">
        <v>101.84</v>
      </c>
      <c r="M12" s="62">
        <v>4</v>
      </c>
      <c r="N12" s="62">
        <v>4</v>
      </c>
      <c r="O12" s="63">
        <v>0</v>
      </c>
      <c r="P12" s="80">
        <v>77.41</v>
      </c>
      <c r="R12" s="63">
        <v>0</v>
      </c>
      <c r="S12" s="80">
        <v>35.49</v>
      </c>
      <c r="U12" s="63">
        <v>2</v>
      </c>
      <c r="V12" s="63">
        <v>2</v>
      </c>
      <c r="W12" s="62">
        <v>0</v>
      </c>
      <c r="X12" s="79">
        <v>79.599999999999994</v>
      </c>
      <c r="Z12" s="62">
        <v>0</v>
      </c>
      <c r="AA12" s="79">
        <v>37.299999999999997</v>
      </c>
      <c r="AC12" s="62">
        <v>4</v>
      </c>
      <c r="AD12" s="62">
        <v>4</v>
      </c>
      <c r="BC12">
        <f t="shared" si="0"/>
        <v>10</v>
      </c>
      <c r="BD12" s="24">
        <f>IF($O$4&gt;0,(LARGE(($N12,$V12,$AD12,$AL12,$AT12,$BB12),1)),"0")</f>
        <v>4</v>
      </c>
      <c r="BE12" s="24">
        <f t="shared" si="1"/>
        <v>6</v>
      </c>
      <c r="BG12" s="1">
        <v>2</v>
      </c>
      <c r="BK12">
        <f t="shared" si="2"/>
        <v>12</v>
      </c>
      <c r="BL12">
        <f t="shared" si="3"/>
        <v>0</v>
      </c>
      <c r="BM12">
        <f t="shared" si="4"/>
        <v>0</v>
      </c>
      <c r="BN12">
        <f t="shared" si="5"/>
        <v>0</v>
      </c>
      <c r="BO12">
        <f t="shared" si="6"/>
        <v>12</v>
      </c>
      <c r="BP12">
        <f t="shared" si="7"/>
        <v>0</v>
      </c>
      <c r="BQ12">
        <f t="shared" si="8"/>
        <v>77.41</v>
      </c>
      <c r="BR12">
        <f t="shared" si="9"/>
        <v>0</v>
      </c>
      <c r="BS12">
        <f t="shared" si="10"/>
        <v>35.49</v>
      </c>
      <c r="BT12">
        <f t="shared" si="11"/>
        <v>0</v>
      </c>
      <c r="BU12">
        <f t="shared" si="12"/>
        <v>0</v>
      </c>
      <c r="BV12">
        <f t="shared" si="13"/>
        <v>79.599999999999994</v>
      </c>
      <c r="BW12">
        <f t="shared" si="14"/>
        <v>0</v>
      </c>
      <c r="BX12">
        <f t="shared" si="15"/>
        <v>37.299999999999997</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262</v>
      </c>
      <c r="C13" s="1" t="s">
        <v>249</v>
      </c>
      <c r="D13" s="1" t="s">
        <v>263</v>
      </c>
      <c r="E13" s="1" t="s">
        <v>351</v>
      </c>
      <c r="F13" s="111" t="s">
        <v>447</v>
      </c>
      <c r="G13" s="62">
        <v>8</v>
      </c>
      <c r="H13" s="78">
        <v>74.72</v>
      </c>
      <c r="M13" s="62">
        <v>3</v>
      </c>
      <c r="N13" s="62">
        <v>3</v>
      </c>
      <c r="O13" s="63">
        <v>5</v>
      </c>
      <c r="P13" s="80">
        <v>82.11</v>
      </c>
      <c r="U13" s="63">
        <v>5</v>
      </c>
      <c r="V13" s="63">
        <v>5</v>
      </c>
      <c r="AD13" s="62">
        <v>99</v>
      </c>
      <c r="BC13">
        <f t="shared" si="0"/>
        <v>107</v>
      </c>
      <c r="BD13" s="24">
        <f>IF($O$4&gt;0,(LARGE(($N13,$V13,$AD13,$AL13,$AT13,$BB13),1)),"0")</f>
        <v>99</v>
      </c>
      <c r="BE13" s="24">
        <f t="shared" si="1"/>
        <v>8</v>
      </c>
      <c r="BK13">
        <f t="shared" si="2"/>
        <v>8</v>
      </c>
      <c r="BL13">
        <f t="shared" si="3"/>
        <v>74.72</v>
      </c>
      <c r="BM13">
        <f t="shared" si="4"/>
        <v>0</v>
      </c>
      <c r="BN13">
        <f t="shared" si="5"/>
        <v>0</v>
      </c>
      <c r="BO13">
        <f t="shared" si="6"/>
        <v>8</v>
      </c>
      <c r="BP13">
        <f t="shared" si="7"/>
        <v>5</v>
      </c>
      <c r="BQ13">
        <f t="shared" si="8"/>
        <v>82.11</v>
      </c>
      <c r="BR13">
        <f t="shared" si="9"/>
        <v>0</v>
      </c>
      <c r="BS13">
        <f t="shared" si="10"/>
        <v>0</v>
      </c>
      <c r="BT13">
        <f t="shared" si="11"/>
        <v>5</v>
      </c>
      <c r="BU13">
        <f t="shared" si="12"/>
        <v>0</v>
      </c>
      <c r="BV13">
        <f t="shared" si="13"/>
        <v>0</v>
      </c>
      <c r="BW13">
        <f t="shared" si="14"/>
        <v>0</v>
      </c>
      <c r="BX13">
        <f t="shared" si="15"/>
        <v>0</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266</v>
      </c>
      <c r="C14" s="1" t="s">
        <v>243</v>
      </c>
      <c r="D14" s="1" t="s">
        <v>267</v>
      </c>
      <c r="E14" s="1" t="s">
        <v>351</v>
      </c>
      <c r="F14" s="1" t="s">
        <v>213</v>
      </c>
      <c r="G14" s="62">
        <v>15</v>
      </c>
      <c r="H14" s="78">
        <v>97.19</v>
      </c>
      <c r="M14" s="62">
        <v>5</v>
      </c>
      <c r="N14" s="62">
        <v>5</v>
      </c>
      <c r="V14" s="63">
        <v>99</v>
      </c>
      <c r="AD14" s="62">
        <v>99</v>
      </c>
      <c r="BC14">
        <f t="shared" si="0"/>
        <v>203</v>
      </c>
      <c r="BD14" s="24">
        <f>IF($O$4&gt;0,(LARGE(($N14,$V14,$AD14,$AL14,$AT14,$BB14),1)),"0")</f>
        <v>99</v>
      </c>
      <c r="BE14" s="24">
        <f t="shared" si="1"/>
        <v>104</v>
      </c>
      <c r="BK14">
        <f t="shared" si="2"/>
        <v>15</v>
      </c>
      <c r="BL14">
        <f t="shared" si="3"/>
        <v>97.19</v>
      </c>
      <c r="BM14">
        <f t="shared" si="4"/>
        <v>0</v>
      </c>
      <c r="BN14">
        <f t="shared" si="5"/>
        <v>0</v>
      </c>
      <c r="BO14">
        <f t="shared" si="6"/>
        <v>15</v>
      </c>
      <c r="BP14">
        <f t="shared" si="7"/>
        <v>0</v>
      </c>
      <c r="BQ14">
        <f t="shared" si="8"/>
        <v>0</v>
      </c>
      <c r="BR14">
        <f t="shared" si="9"/>
        <v>0</v>
      </c>
      <c r="BS14">
        <f t="shared" si="10"/>
        <v>0</v>
      </c>
      <c r="BT14">
        <f t="shared" si="11"/>
        <v>0</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sheetData>
  <sheetProtection sheet="1" objects="1" scenarios="1"/>
  <sortState xmlns:xlrd2="http://schemas.microsoft.com/office/spreadsheetml/2017/richdata2" ref="A9:CN14">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800-000000000000}">
      <formula1>1</formula1>
      <formula2>4</formula2>
    </dataValidation>
    <dataValidation type="whole" allowBlank="1" showInputMessage="1" showErrorMessage="1" sqref="BG4" xr:uid="{00000000-0002-0000-0800-000001000000}">
      <formula1>1</formula1>
      <formula2>2</formula2>
    </dataValidation>
    <dataValidation type="whole" operator="lessThan" allowBlank="1" showInputMessage="1" showErrorMessage="1" sqref="BG5" xr:uid="{00000000-0002-0000-0800-000002000000}">
      <formula1>9</formula1>
    </dataValidation>
    <dataValidation type="whole" operator="lessThan" allowBlank="1" showInputMessage="1" showErrorMessage="1" sqref="BG6" xr:uid="{00000000-0002-0000-0800-000003000000}">
      <formula1>340</formula1>
    </dataValidation>
    <dataValidation type="list" allowBlank="1" showInputMessage="1" showErrorMessage="1" sqref="BH1:BH2 BH9:BH65126" xr:uid="{00000000-0002-0000-0800-000004000000}">
      <formula1>"ja,nee"</formula1>
    </dataValidation>
    <dataValidation type="decimal" allowBlank="1" showInputMessage="1" showErrorMessage="1" sqref="H1:H2 K1:K2 P1:P2 S1:S2 X1:X2 AA1:AA2 AI1:AI2 AF1:AF2 AN1:AN2 AQ1:AQ2 AY1:AY2 AV1:AV2 X9:X11 AV9:AV65126 AY9:AY65126 AN9:AN65126 AQ9:AQ65126 AF9:AF65126 K9:K65126 S9:S65126 P9:P65126 AI9:AI65126 AA9:AA65126 H9:H65126 X13:X65126" xr:uid="{00000000-0002-0000-0800-000005000000}">
      <formula1>0</formula1>
      <formula2>999</formula2>
    </dataValidation>
    <dataValidation type="decimal" allowBlank="1" showInputMessage="1" showErrorMessage="1" sqref="L1:L2 I1:I2 T1:T2 Q1:Q2 AG1:AG2 AB1:AB2 Y1:Y2 AJ1:AJ2 AR1:AR2 AO1:AO2 AW1:AW2 AZ1:AZ2 AZ9:AZ65126 AW9:AW65126 AR9:AR65126 AO9:AO65126 AJ9:AJ65126 Q9:Q65126 AG9:AG65126 AB9:AB65126 I9:I65126 T9:T65126 Y9:Y65126 L9:L65126" xr:uid="{00000000-0002-0000-0800-000006000000}">
      <formula1>0</formula1>
      <formula2>10</formula2>
    </dataValidation>
    <dataValidation operator="lessThan" allowBlank="1" showInputMessage="1" showErrorMessage="1" sqref="O1:O2 AE1:AE2 AU1:AU2 AU9:AU65126 AE9:AE65126 O9:O65126" xr:uid="{00000000-0002-0000-0800-000007000000}"/>
  </dataValidations>
  <printOptions headings="1" gridLines="1"/>
  <pageMargins left="0.19685039370078741" right="0" top="0.98425196850393704" bottom="0.98425196850393704" header="0.51181102362204722" footer="0.51181102362204722"/>
  <pageSetup paperSize="9"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384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384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384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4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384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384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384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384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385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385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385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385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385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385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385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385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385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385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386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7">
    <pageSetUpPr fitToPage="1"/>
  </sheetPr>
  <dimension ref="A1:CN29"/>
  <sheetViews>
    <sheetView workbookViewId="0">
      <pane xSplit="5" ySplit="8" topLeftCell="R9" activePane="bottomRight" state="frozen"/>
      <selection activeCell="C4" sqref="C4:E4"/>
      <selection pane="topRight" activeCell="C4" sqref="C4:E4"/>
      <selection pane="bottomLeft" activeCell="C4" sqref="C4:E4"/>
      <selection pane="bottomRight" activeCell="BI21" sqref="BI21"/>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4.5546875" style="67" customWidth="1"/>
    <col min="9" max="9" width="4.109375" style="67" customWidth="1"/>
    <col min="10" max="10" width="3.6640625" style="85" customWidth="1"/>
    <col min="11" max="11" width="4.5546875" style="68" customWidth="1"/>
    <col min="12" max="12" width="4.109375" style="68" customWidth="1"/>
    <col min="13" max="14" width="3" style="62" customWidth="1"/>
    <col min="15" max="15" width="3.6640625" style="63" customWidth="1"/>
    <col min="16" max="16" width="4.5546875" style="70" customWidth="1"/>
    <col min="17" max="17" width="4.109375" style="70" customWidth="1"/>
    <col min="18" max="18" width="3.6640625" style="63" customWidth="1"/>
    <col min="19" max="19" width="4.5546875" style="70" customWidth="1"/>
    <col min="20" max="20" width="4.109375" style="70" customWidth="1"/>
    <col min="21" max="22" width="3" style="63" customWidth="1"/>
    <col min="23" max="23" width="3.6640625" style="62" customWidth="1"/>
    <col min="24" max="24" width="4.5546875" style="68" customWidth="1"/>
    <col min="25" max="25" width="4.109375" style="68" customWidth="1"/>
    <col min="26" max="26" width="3.6640625" style="62" customWidth="1"/>
    <col min="27" max="27" width="4.5546875" style="68" customWidth="1"/>
    <col min="28" max="28" width="4.109375" style="68" customWidth="1"/>
    <col min="29" max="30" width="3" style="62" customWidth="1"/>
    <col min="31" max="31" width="3.6640625" style="63" hidden="1" customWidth="1"/>
    <col min="32" max="32" width="4.5546875" style="70" hidden="1" customWidth="1"/>
    <col min="33" max="33" width="4.109375" style="70" hidden="1" customWidth="1"/>
    <col min="34" max="34" width="3.6640625" style="63" hidden="1" customWidth="1"/>
    <col min="35" max="35" width="4.5546875" style="70" hidden="1" customWidth="1"/>
    <col min="36" max="36" width="4.109375" style="70" hidden="1" customWidth="1"/>
    <col min="37" max="38" width="3" style="63" hidden="1" customWidth="1"/>
    <col min="39" max="39" width="3.6640625" style="62" hidden="1" customWidth="1"/>
    <col min="40" max="40" width="4.5546875" style="68" hidden="1" customWidth="1"/>
    <col min="41" max="41" width="4.109375" style="68" hidden="1" customWidth="1"/>
    <col min="42" max="42" width="3.6640625" style="62" hidden="1" customWidth="1"/>
    <col min="43" max="43" width="4.5546875" style="68" hidden="1" customWidth="1"/>
    <col min="44" max="44" width="4.109375" style="68" hidden="1" customWidth="1"/>
    <col min="45" max="46" width="3" style="62" hidden="1" customWidth="1"/>
    <col min="47" max="47" width="3.6640625" style="63" hidden="1" customWidth="1"/>
    <col min="48" max="48" width="4.5546875" style="70" hidden="1" customWidth="1"/>
    <col min="49" max="49" width="4.109375" style="70" hidden="1" customWidth="1"/>
    <col min="50" max="50" width="3.6640625" style="63" hidden="1" customWidth="1"/>
    <col min="51" max="51" width="4.5546875" style="7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6.332031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65"/>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IF(H2="",0,H2)</f>
        <v>0</v>
      </c>
      <c r="BM2">
        <f>IF(J2&gt;99,199,J2)</f>
        <v>0</v>
      </c>
      <c r="BN2">
        <f>IF(K2="",0,K2)</f>
        <v>0</v>
      </c>
      <c r="BO2">
        <f>BK2+BM2</f>
        <v>0</v>
      </c>
      <c r="BP2">
        <f>IF(O2&gt;99,199,O2)</f>
        <v>0</v>
      </c>
      <c r="BQ2">
        <f>IF(P2="",0,P2)</f>
        <v>0</v>
      </c>
      <c r="BR2">
        <f>IF(R2&gt;99,199,R2)</f>
        <v>0</v>
      </c>
      <c r="BS2">
        <f>IF(S2="",0,S2)</f>
        <v>0</v>
      </c>
      <c r="BT2">
        <f>BP2+BR2</f>
        <v>0</v>
      </c>
      <c r="BU2">
        <f>IF(W2&gt;99,199,W2)</f>
        <v>0</v>
      </c>
      <c r="BV2">
        <f>IF(X2="",0,X2)</f>
        <v>0</v>
      </c>
      <c r="BW2">
        <f>IF(Z2&gt;99,199,Z2)</f>
        <v>0</v>
      </c>
      <c r="BX2">
        <f>IF(AA2="",0,AA2)</f>
        <v>0</v>
      </c>
      <c r="BY2">
        <f>BU2+BW2</f>
        <v>0</v>
      </c>
      <c r="BZ2">
        <f>IF(AE2&gt;99,199,AE2)</f>
        <v>0</v>
      </c>
      <c r="CA2">
        <f>IF(AF2="",0,AF2)</f>
        <v>0</v>
      </c>
      <c r="CB2">
        <f>IF(AH2&gt;99,199,AH2)</f>
        <v>0</v>
      </c>
      <c r="CC2">
        <f>IF(AI2="",0,AI2)</f>
        <v>0</v>
      </c>
      <c r="CD2">
        <f>BZ2+CB2</f>
        <v>0</v>
      </c>
      <c r="CE2">
        <f>IF(AM2&gt;99,199,AM2)</f>
        <v>0</v>
      </c>
      <c r="CF2">
        <f>IF(AN2="",0,AN2)</f>
        <v>0</v>
      </c>
      <c r="CG2">
        <f>IF(AP2&gt;99,199,AP2)</f>
        <v>0</v>
      </c>
      <c r="CH2">
        <f>IF(AQ2="",0,AQ2)</f>
        <v>0</v>
      </c>
      <c r="CI2">
        <f>CE2+CG2</f>
        <v>0</v>
      </c>
      <c r="CJ2">
        <f>IF(AU2&gt;99,199,AU2)</f>
        <v>0</v>
      </c>
      <c r="CK2">
        <f>IF(AV2="",0,AV2)</f>
        <v>0</v>
      </c>
      <c r="CL2">
        <f>IF(AX2&gt;99,199,AX2)</f>
        <v>0</v>
      </c>
      <c r="CM2">
        <f>IF(AY2="",0,AY2)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10</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129</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64" t="str">
        <f>Instellingen!C43</f>
        <v xml:space="preserve"> </v>
      </c>
      <c r="AF7" s="165"/>
      <c r="AG7" s="165"/>
      <c r="AH7" s="165"/>
      <c r="AI7" s="165"/>
      <c r="AJ7" s="165"/>
      <c r="AK7" s="165"/>
      <c r="AL7" s="166"/>
      <c r="AM7" s="164" t="str">
        <f>Instellingen!C44</f>
        <v xml:space="preserve"> </v>
      </c>
      <c r="AN7" s="167"/>
      <c r="AO7" s="167"/>
      <c r="AP7" s="167"/>
      <c r="AQ7" s="167"/>
      <c r="AR7" s="167"/>
      <c r="AS7" s="167"/>
      <c r="AT7" s="168"/>
      <c r="AU7" s="164" t="str">
        <f>Instellingen!C45</f>
        <v xml:space="preserve"> </v>
      </c>
      <c r="AV7" s="167"/>
      <c r="AW7" s="167"/>
      <c r="AX7" s="167"/>
      <c r="AY7" s="167"/>
      <c r="AZ7" s="167"/>
      <c r="BA7" s="167"/>
      <c r="BB7" s="168"/>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66" t="s">
        <v>73</v>
      </c>
      <c r="I8" s="66"/>
      <c r="J8" s="84" t="s">
        <v>75</v>
      </c>
      <c r="K8" s="76" t="s">
        <v>98</v>
      </c>
      <c r="L8" s="69"/>
      <c r="M8" s="2" t="s">
        <v>4</v>
      </c>
      <c r="N8" s="2" t="s">
        <v>15</v>
      </c>
      <c r="O8" s="87" t="s">
        <v>72</v>
      </c>
      <c r="P8" s="76" t="s">
        <v>73</v>
      </c>
      <c r="Q8" s="76"/>
      <c r="R8" s="71" t="s">
        <v>75</v>
      </c>
      <c r="S8" s="76" t="s">
        <v>98</v>
      </c>
      <c r="T8" s="76"/>
      <c r="U8" s="2" t="s">
        <v>4</v>
      </c>
      <c r="V8" s="2" t="s">
        <v>15</v>
      </c>
      <c r="W8" s="87" t="s">
        <v>72</v>
      </c>
      <c r="X8" s="76" t="s">
        <v>73</v>
      </c>
      <c r="Y8" s="76"/>
      <c r="Z8" s="71" t="s">
        <v>75</v>
      </c>
      <c r="AA8" s="76" t="s">
        <v>98</v>
      </c>
      <c r="AB8" s="76"/>
      <c r="AC8" s="2" t="s">
        <v>4</v>
      </c>
      <c r="AD8" s="2" t="s">
        <v>15</v>
      </c>
      <c r="AE8" s="87" t="s">
        <v>72</v>
      </c>
      <c r="AF8" s="76" t="s">
        <v>73</v>
      </c>
      <c r="AG8" s="76" t="s">
        <v>74</v>
      </c>
      <c r="AH8" s="71" t="s">
        <v>75</v>
      </c>
      <c r="AI8" s="76" t="s">
        <v>76</v>
      </c>
      <c r="AJ8" s="76" t="s">
        <v>77</v>
      </c>
      <c r="AK8" s="2" t="s">
        <v>4</v>
      </c>
      <c r="AL8" s="2" t="s">
        <v>15</v>
      </c>
      <c r="AM8" s="87" t="s">
        <v>72</v>
      </c>
      <c r="AN8" s="76" t="s">
        <v>73</v>
      </c>
      <c r="AO8" s="76" t="s">
        <v>74</v>
      </c>
      <c r="AP8" s="71" t="s">
        <v>75</v>
      </c>
      <c r="AQ8" s="76" t="s">
        <v>76</v>
      </c>
      <c r="AR8" s="76" t="s">
        <v>77</v>
      </c>
      <c r="AS8" s="2" t="s">
        <v>4</v>
      </c>
      <c r="AT8" s="2" t="s">
        <v>15</v>
      </c>
      <c r="AU8" s="87" t="s">
        <v>72</v>
      </c>
      <c r="AV8" s="76" t="s">
        <v>73</v>
      </c>
      <c r="AW8" s="76" t="s">
        <v>74</v>
      </c>
      <c r="AX8" s="71" t="s">
        <v>75</v>
      </c>
      <c r="AY8" s="76" t="s">
        <v>76</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3" t="s">
        <v>105</v>
      </c>
      <c r="CF8" s="73" t="s">
        <v>106</v>
      </c>
      <c r="CG8" s="73" t="s">
        <v>107</v>
      </c>
      <c r="CH8" s="73" t="s">
        <v>108</v>
      </c>
      <c r="CI8" s="73" t="s">
        <v>109</v>
      </c>
      <c r="CJ8" s="73" t="s">
        <v>110</v>
      </c>
      <c r="CK8" s="73" t="s">
        <v>111</v>
      </c>
      <c r="CL8" s="73" t="s">
        <v>112</v>
      </c>
      <c r="CM8" s="73" t="s">
        <v>113</v>
      </c>
      <c r="CN8" s="73" t="s">
        <v>114</v>
      </c>
    </row>
    <row r="9" spans="1:92" x14ac:dyDescent="0.25">
      <c r="B9" s="1" t="s">
        <v>204</v>
      </c>
      <c r="C9" s="1" t="s">
        <v>205</v>
      </c>
      <c r="D9" s="1" t="s">
        <v>206</v>
      </c>
      <c r="E9" s="1" t="s">
        <v>346</v>
      </c>
      <c r="F9" s="111" t="s">
        <v>446</v>
      </c>
      <c r="G9" s="62">
        <v>0</v>
      </c>
      <c r="H9" s="67">
        <v>73</v>
      </c>
      <c r="J9" s="85">
        <v>0</v>
      </c>
      <c r="K9" s="68">
        <v>29.1</v>
      </c>
      <c r="N9" s="62">
        <v>1</v>
      </c>
      <c r="O9" s="63">
        <v>0</v>
      </c>
      <c r="P9" s="70">
        <v>73</v>
      </c>
      <c r="R9" s="63">
        <v>0</v>
      </c>
      <c r="S9" s="70">
        <v>30.44</v>
      </c>
      <c r="V9" s="63">
        <v>1</v>
      </c>
      <c r="W9" s="62">
        <v>0</v>
      </c>
      <c r="X9" s="68">
        <v>75.5</v>
      </c>
      <c r="Z9" s="62">
        <v>0</v>
      </c>
      <c r="AA9" s="68">
        <v>28.73</v>
      </c>
      <c r="AD9" s="62">
        <v>1</v>
      </c>
      <c r="BC9">
        <f t="shared" ref="BC9:BC29" si="0">N9+V9+AD9+AL9+AT9+BB9</f>
        <v>3</v>
      </c>
      <c r="BD9">
        <v>1</v>
      </c>
      <c r="BE9" s="24">
        <f t="shared" ref="BE9:BE29" si="1">BC9-BD9</f>
        <v>2</v>
      </c>
      <c r="BF9" s="1">
        <v>1</v>
      </c>
      <c r="BI9" s="111" t="s">
        <v>442</v>
      </c>
      <c r="BK9">
        <f t="shared" ref="BK9:BK29" si="2">IF(G9&gt;99,199,G9)</f>
        <v>0</v>
      </c>
      <c r="BL9">
        <f t="shared" ref="BL9:BL29" si="3">IF(H9="",0,H9)</f>
        <v>73</v>
      </c>
      <c r="BM9">
        <f t="shared" ref="BM9:BM29" si="4">IF(J9&gt;99,199,J9)</f>
        <v>0</v>
      </c>
      <c r="BN9">
        <f t="shared" ref="BN9:BN29" si="5">IF(K9="",0,K9)</f>
        <v>29.1</v>
      </c>
      <c r="BO9">
        <f t="shared" ref="BO9:BO29" si="6">BK9+BM9</f>
        <v>0</v>
      </c>
      <c r="BP9">
        <f t="shared" ref="BP9:BP29" si="7">IF(O9&gt;99,199,O9)</f>
        <v>0</v>
      </c>
      <c r="BQ9">
        <f t="shared" ref="BQ9:BQ29" si="8">IF(P9="",0,P9)</f>
        <v>73</v>
      </c>
      <c r="BR9">
        <f t="shared" ref="BR9:BR29" si="9">IF(R9&gt;99,199,R9)</f>
        <v>0</v>
      </c>
      <c r="BS9">
        <f t="shared" ref="BS9:BS29" si="10">IF(S9="",0,S9)</f>
        <v>30.44</v>
      </c>
      <c r="BT9">
        <f t="shared" ref="BT9:BT29" si="11">BP9+BR9</f>
        <v>0</v>
      </c>
      <c r="BU9">
        <f t="shared" ref="BU9:BU29" si="12">IF(W9&gt;99,199,W9)</f>
        <v>0</v>
      </c>
      <c r="BV9">
        <f t="shared" ref="BV9:BV29" si="13">IF(X9="",0,X9)</f>
        <v>75.5</v>
      </c>
      <c r="BW9">
        <f t="shared" ref="BW9:BW29" si="14">IF(Z9&gt;99,199,Z9)</f>
        <v>0</v>
      </c>
      <c r="BX9">
        <f t="shared" ref="BX9:BX29" si="15">IF(AA9="",0,AA9)</f>
        <v>28.73</v>
      </c>
      <c r="BY9">
        <f t="shared" ref="BY9:BY29" si="16">BU9+BW9</f>
        <v>0</v>
      </c>
      <c r="BZ9">
        <f t="shared" ref="BZ9:BZ29" si="17">IF(AE9&gt;99,199,AE9)</f>
        <v>0</v>
      </c>
      <c r="CA9">
        <f t="shared" ref="CA9:CA29" si="18">IF(AF9="",0,AF9)</f>
        <v>0</v>
      </c>
      <c r="CB9">
        <f t="shared" ref="CB9:CB29" si="19">IF(AH9&gt;99,199,AH9)</f>
        <v>0</v>
      </c>
      <c r="CC9">
        <f t="shared" ref="CC9:CC29" si="20">IF(AI9="",0,AI9)</f>
        <v>0</v>
      </c>
      <c r="CD9">
        <f t="shared" ref="CD9:CD29" si="21">BZ9+CB9</f>
        <v>0</v>
      </c>
      <c r="CE9">
        <f t="shared" ref="CE9:CE29" si="22">IF(AM9&gt;99,199,AM9)</f>
        <v>0</v>
      </c>
      <c r="CF9">
        <f t="shared" ref="CF9:CF29" si="23">IF(AN9="",0,AN9)</f>
        <v>0</v>
      </c>
      <c r="CG9">
        <f t="shared" ref="CG9:CG29" si="24">IF(AP9&gt;99,199,AP9)</f>
        <v>0</v>
      </c>
      <c r="CH9">
        <f t="shared" ref="CH9:CH29" si="25">IF(AQ9="",0,AQ9)</f>
        <v>0</v>
      </c>
      <c r="CI9">
        <f t="shared" ref="CI9:CI29" si="26">CE9+CG9</f>
        <v>0</v>
      </c>
      <c r="CJ9">
        <f t="shared" ref="CJ9:CJ29" si="27">IF(AU9&gt;99,199,AU9)</f>
        <v>0</v>
      </c>
      <c r="CK9">
        <f t="shared" ref="CK9:CK29" si="28">IF(AV9="",0,AV9)</f>
        <v>0</v>
      </c>
      <c r="CL9">
        <f t="shared" ref="CL9:CL29" si="29">IF(AX9&gt;99,199,AX9)</f>
        <v>0</v>
      </c>
      <c r="CM9">
        <f t="shared" ref="CM9:CM29" si="30">IF(AY9="",0,AY9)</f>
        <v>0</v>
      </c>
      <c r="CN9">
        <f t="shared" ref="CN9:CN29" si="31">CJ9+CL9</f>
        <v>0</v>
      </c>
    </row>
    <row r="10" spans="1:92" x14ac:dyDescent="0.25">
      <c r="B10" s="1" t="s">
        <v>223</v>
      </c>
      <c r="C10" s="1" t="s">
        <v>224</v>
      </c>
      <c r="D10" s="1" t="s">
        <v>225</v>
      </c>
      <c r="E10" s="1" t="s">
        <v>348</v>
      </c>
      <c r="F10" s="111" t="s">
        <v>449</v>
      </c>
      <c r="G10" s="62">
        <v>0</v>
      </c>
      <c r="H10" s="67">
        <v>70</v>
      </c>
      <c r="J10" s="85">
        <v>0</v>
      </c>
      <c r="K10" s="68">
        <v>36.01</v>
      </c>
      <c r="N10" s="62">
        <v>7</v>
      </c>
      <c r="O10" s="63">
        <v>0</v>
      </c>
      <c r="P10" s="70">
        <v>75</v>
      </c>
      <c r="R10" s="63">
        <v>0</v>
      </c>
      <c r="S10" s="70">
        <v>41.28</v>
      </c>
      <c r="V10" s="63">
        <v>2</v>
      </c>
      <c r="W10" s="62">
        <v>0</v>
      </c>
      <c r="X10" s="68">
        <v>73</v>
      </c>
      <c r="Z10" s="62">
        <v>0</v>
      </c>
      <c r="AA10" s="68">
        <v>30.04</v>
      </c>
      <c r="AD10" s="62">
        <v>2</v>
      </c>
      <c r="BC10">
        <f t="shared" si="0"/>
        <v>11</v>
      </c>
      <c r="BD10">
        <v>7</v>
      </c>
      <c r="BE10" s="24">
        <f t="shared" si="1"/>
        <v>4</v>
      </c>
      <c r="BF10" s="1">
        <v>2</v>
      </c>
      <c r="BI10" s="111" t="s">
        <v>456</v>
      </c>
      <c r="BK10">
        <f t="shared" si="2"/>
        <v>0</v>
      </c>
      <c r="BL10">
        <f t="shared" si="3"/>
        <v>70</v>
      </c>
      <c r="BM10">
        <f t="shared" si="4"/>
        <v>0</v>
      </c>
      <c r="BN10">
        <f t="shared" si="5"/>
        <v>36.01</v>
      </c>
      <c r="BO10">
        <f t="shared" si="6"/>
        <v>0</v>
      </c>
      <c r="BP10">
        <f t="shared" si="7"/>
        <v>0</v>
      </c>
      <c r="BQ10">
        <f t="shared" si="8"/>
        <v>75</v>
      </c>
      <c r="BR10">
        <f t="shared" si="9"/>
        <v>0</v>
      </c>
      <c r="BS10">
        <f t="shared" si="10"/>
        <v>41.28</v>
      </c>
      <c r="BT10">
        <f t="shared" si="11"/>
        <v>0</v>
      </c>
      <c r="BU10">
        <f t="shared" si="12"/>
        <v>0</v>
      </c>
      <c r="BV10">
        <f t="shared" si="13"/>
        <v>73</v>
      </c>
      <c r="BW10">
        <f t="shared" si="14"/>
        <v>0</v>
      </c>
      <c r="BX10">
        <f t="shared" si="15"/>
        <v>30.04</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B11" s="1" t="s">
        <v>226</v>
      </c>
      <c r="C11" s="1" t="s">
        <v>186</v>
      </c>
      <c r="D11" s="1" t="s">
        <v>227</v>
      </c>
      <c r="E11" s="1" t="s">
        <v>346</v>
      </c>
      <c r="F11" s="111" t="s">
        <v>449</v>
      </c>
      <c r="G11" s="62">
        <v>0</v>
      </c>
      <c r="H11" s="67">
        <v>68</v>
      </c>
      <c r="J11" s="85">
        <v>0</v>
      </c>
      <c r="K11" s="68">
        <v>35.479999999999997</v>
      </c>
      <c r="N11" s="62">
        <v>8</v>
      </c>
      <c r="O11" s="63">
        <v>0</v>
      </c>
      <c r="P11" s="70">
        <v>74.5</v>
      </c>
      <c r="R11" s="63">
        <v>0</v>
      </c>
      <c r="S11" s="70">
        <v>45.21</v>
      </c>
      <c r="V11" s="63">
        <v>5</v>
      </c>
      <c r="W11" s="62">
        <v>0</v>
      </c>
      <c r="X11" s="68">
        <v>75</v>
      </c>
      <c r="Z11" s="62">
        <v>0</v>
      </c>
      <c r="AA11" s="68">
        <v>31.97</v>
      </c>
      <c r="AD11" s="62">
        <v>3</v>
      </c>
      <c r="BC11">
        <f t="shared" si="0"/>
        <v>16</v>
      </c>
      <c r="BD11">
        <v>8</v>
      </c>
      <c r="BE11" s="24">
        <f t="shared" si="1"/>
        <v>8</v>
      </c>
      <c r="BF11" s="1">
        <v>3</v>
      </c>
      <c r="BI11" s="111" t="s">
        <v>455</v>
      </c>
      <c r="BK11">
        <f t="shared" si="2"/>
        <v>0</v>
      </c>
      <c r="BL11">
        <f t="shared" si="3"/>
        <v>68</v>
      </c>
      <c r="BM11">
        <f t="shared" si="4"/>
        <v>0</v>
      </c>
      <c r="BN11">
        <f t="shared" si="5"/>
        <v>35.479999999999997</v>
      </c>
      <c r="BO11">
        <f t="shared" si="6"/>
        <v>0</v>
      </c>
      <c r="BP11">
        <f t="shared" si="7"/>
        <v>0</v>
      </c>
      <c r="BQ11">
        <f t="shared" si="8"/>
        <v>74.5</v>
      </c>
      <c r="BR11">
        <f t="shared" si="9"/>
        <v>0</v>
      </c>
      <c r="BS11">
        <f t="shared" si="10"/>
        <v>45.21</v>
      </c>
      <c r="BT11">
        <f t="shared" si="11"/>
        <v>0</v>
      </c>
      <c r="BU11">
        <f t="shared" si="12"/>
        <v>0</v>
      </c>
      <c r="BV11">
        <f t="shared" si="13"/>
        <v>75</v>
      </c>
      <c r="BW11">
        <f t="shared" si="14"/>
        <v>0</v>
      </c>
      <c r="BX11">
        <f t="shared" si="15"/>
        <v>31.97</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B12" s="1" t="s">
        <v>231</v>
      </c>
      <c r="C12" s="1" t="s">
        <v>232</v>
      </c>
      <c r="D12" s="1" t="s">
        <v>233</v>
      </c>
      <c r="E12" s="1" t="s">
        <v>348</v>
      </c>
      <c r="F12" s="111" t="s">
        <v>444</v>
      </c>
      <c r="G12" s="62">
        <v>4</v>
      </c>
      <c r="H12" s="67">
        <v>75.5</v>
      </c>
      <c r="N12" s="62">
        <v>10</v>
      </c>
      <c r="O12" s="63">
        <v>0</v>
      </c>
      <c r="P12" s="70">
        <v>75.5</v>
      </c>
      <c r="R12" s="63">
        <v>4</v>
      </c>
      <c r="S12" s="70">
        <v>38.68</v>
      </c>
      <c r="V12" s="63">
        <v>4</v>
      </c>
      <c r="W12" s="62">
        <v>0</v>
      </c>
      <c r="X12" s="68">
        <v>75</v>
      </c>
      <c r="Z12" s="62">
        <v>0</v>
      </c>
      <c r="AA12" s="68">
        <v>31.97</v>
      </c>
      <c r="AD12" s="62">
        <v>4</v>
      </c>
      <c r="BC12">
        <f t="shared" si="0"/>
        <v>18</v>
      </c>
      <c r="BD12">
        <v>10</v>
      </c>
      <c r="BE12" s="24">
        <f t="shared" si="1"/>
        <v>8</v>
      </c>
      <c r="BF12" s="1">
        <v>4</v>
      </c>
      <c r="BI12" s="111" t="s">
        <v>454</v>
      </c>
      <c r="BK12">
        <f t="shared" si="2"/>
        <v>4</v>
      </c>
      <c r="BL12">
        <f t="shared" si="3"/>
        <v>75.5</v>
      </c>
      <c r="BM12">
        <f t="shared" si="4"/>
        <v>0</v>
      </c>
      <c r="BN12">
        <f t="shared" si="5"/>
        <v>0</v>
      </c>
      <c r="BO12">
        <f t="shared" si="6"/>
        <v>4</v>
      </c>
      <c r="BP12">
        <f t="shared" si="7"/>
        <v>0</v>
      </c>
      <c r="BQ12">
        <f t="shared" si="8"/>
        <v>75.5</v>
      </c>
      <c r="BR12">
        <f t="shared" si="9"/>
        <v>4</v>
      </c>
      <c r="BS12">
        <f t="shared" si="10"/>
        <v>38.68</v>
      </c>
      <c r="BT12">
        <f t="shared" si="11"/>
        <v>4</v>
      </c>
      <c r="BU12">
        <f t="shared" si="12"/>
        <v>0</v>
      </c>
      <c r="BV12">
        <f t="shared" si="13"/>
        <v>75</v>
      </c>
      <c r="BW12">
        <f t="shared" si="14"/>
        <v>0</v>
      </c>
      <c r="BX12">
        <f t="shared" si="15"/>
        <v>31.97</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B13" s="1" t="s">
        <v>207</v>
      </c>
      <c r="C13" s="1" t="s">
        <v>208</v>
      </c>
      <c r="D13" s="1" t="s">
        <v>209</v>
      </c>
      <c r="E13" s="1" t="s">
        <v>346</v>
      </c>
      <c r="F13" s="111" t="s">
        <v>450</v>
      </c>
      <c r="G13" s="62">
        <v>0</v>
      </c>
      <c r="H13" s="67">
        <v>77.5</v>
      </c>
      <c r="J13" s="85">
        <v>0</v>
      </c>
      <c r="K13" s="68">
        <v>35.17</v>
      </c>
      <c r="N13" s="62">
        <v>2</v>
      </c>
      <c r="O13" s="63">
        <v>0</v>
      </c>
      <c r="P13" s="70">
        <v>69.5</v>
      </c>
      <c r="R13" s="63">
        <v>0</v>
      </c>
      <c r="S13" s="70">
        <v>40.799999999999997</v>
      </c>
      <c r="V13" s="63">
        <v>7</v>
      </c>
      <c r="W13" s="62">
        <v>0</v>
      </c>
      <c r="X13" s="68">
        <v>72.5</v>
      </c>
      <c r="Z13" s="62">
        <v>0</v>
      </c>
      <c r="AA13" s="68">
        <v>33.979999999999997</v>
      </c>
      <c r="AD13" s="62">
        <v>7</v>
      </c>
      <c r="BC13">
        <f t="shared" si="0"/>
        <v>16</v>
      </c>
      <c r="BD13">
        <v>7</v>
      </c>
      <c r="BE13" s="24">
        <f t="shared" si="1"/>
        <v>9</v>
      </c>
      <c r="BF13" s="1">
        <v>5</v>
      </c>
      <c r="BI13" s="111" t="s">
        <v>457</v>
      </c>
      <c r="BK13">
        <f t="shared" si="2"/>
        <v>0</v>
      </c>
      <c r="BL13">
        <f t="shared" si="3"/>
        <v>77.5</v>
      </c>
      <c r="BM13">
        <f t="shared" si="4"/>
        <v>0</v>
      </c>
      <c r="BN13">
        <f t="shared" si="5"/>
        <v>35.17</v>
      </c>
      <c r="BO13">
        <f t="shared" si="6"/>
        <v>0</v>
      </c>
      <c r="BP13">
        <f t="shared" si="7"/>
        <v>0</v>
      </c>
      <c r="BQ13">
        <f t="shared" si="8"/>
        <v>69.5</v>
      </c>
      <c r="BR13">
        <f t="shared" si="9"/>
        <v>0</v>
      </c>
      <c r="BS13">
        <f t="shared" si="10"/>
        <v>40.799999999999997</v>
      </c>
      <c r="BT13">
        <f t="shared" si="11"/>
        <v>0</v>
      </c>
      <c r="BU13">
        <f t="shared" si="12"/>
        <v>0</v>
      </c>
      <c r="BV13">
        <f t="shared" si="13"/>
        <v>72.5</v>
      </c>
      <c r="BW13">
        <f t="shared" si="14"/>
        <v>0</v>
      </c>
      <c r="BX13">
        <f t="shared" si="15"/>
        <v>33.979999999999997</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B14" s="1" t="s">
        <v>220</v>
      </c>
      <c r="C14" s="1" t="s">
        <v>347</v>
      </c>
      <c r="D14" s="1" t="s">
        <v>221</v>
      </c>
      <c r="E14" s="1" t="s">
        <v>348</v>
      </c>
      <c r="F14" s="111" t="s">
        <v>445</v>
      </c>
      <c r="G14" s="62">
        <v>0</v>
      </c>
      <c r="H14" s="67">
        <v>72.5</v>
      </c>
      <c r="J14" s="85">
        <v>0</v>
      </c>
      <c r="K14" s="68">
        <v>36.64</v>
      </c>
      <c r="N14" s="62">
        <v>6</v>
      </c>
      <c r="O14" s="63">
        <v>0</v>
      </c>
      <c r="P14" s="70">
        <v>72</v>
      </c>
      <c r="R14" s="63">
        <v>0</v>
      </c>
      <c r="S14" s="70">
        <v>38.549999999999997</v>
      </c>
      <c r="V14" s="63">
        <v>3</v>
      </c>
      <c r="W14" s="62">
        <v>0</v>
      </c>
      <c r="X14" s="68">
        <v>68</v>
      </c>
      <c r="Z14" s="62">
        <v>0</v>
      </c>
      <c r="AA14" s="68">
        <v>34.29</v>
      </c>
      <c r="AD14" s="62">
        <v>10</v>
      </c>
      <c r="BC14">
        <f t="shared" si="0"/>
        <v>19</v>
      </c>
      <c r="BD14">
        <v>10</v>
      </c>
      <c r="BE14" s="24">
        <f t="shared" si="1"/>
        <v>9</v>
      </c>
      <c r="BF14" s="1">
        <v>6</v>
      </c>
      <c r="BK14">
        <f t="shared" si="2"/>
        <v>0</v>
      </c>
      <c r="BL14">
        <f t="shared" si="3"/>
        <v>72.5</v>
      </c>
      <c r="BM14">
        <f t="shared" si="4"/>
        <v>0</v>
      </c>
      <c r="BN14">
        <f t="shared" si="5"/>
        <v>36.64</v>
      </c>
      <c r="BO14">
        <f t="shared" si="6"/>
        <v>0</v>
      </c>
      <c r="BP14">
        <f t="shared" si="7"/>
        <v>0</v>
      </c>
      <c r="BQ14">
        <f t="shared" si="8"/>
        <v>72</v>
      </c>
      <c r="BR14">
        <f t="shared" si="9"/>
        <v>0</v>
      </c>
      <c r="BS14">
        <f t="shared" si="10"/>
        <v>38.549999999999997</v>
      </c>
      <c r="BT14">
        <f t="shared" si="11"/>
        <v>0</v>
      </c>
      <c r="BU14">
        <f t="shared" si="12"/>
        <v>0</v>
      </c>
      <c r="BV14">
        <f t="shared" si="13"/>
        <v>68</v>
      </c>
      <c r="BW14">
        <f t="shared" si="14"/>
        <v>0</v>
      </c>
      <c r="BX14">
        <f t="shared" si="15"/>
        <v>34.29</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B15" s="1" t="s">
        <v>217</v>
      </c>
      <c r="C15" s="1" t="s">
        <v>218</v>
      </c>
      <c r="D15" s="1" t="s">
        <v>219</v>
      </c>
      <c r="E15" s="1" t="s">
        <v>346</v>
      </c>
      <c r="F15" s="111" t="s">
        <v>450</v>
      </c>
      <c r="G15" s="62">
        <v>0</v>
      </c>
      <c r="H15" s="67">
        <v>68</v>
      </c>
      <c r="J15" s="85">
        <v>0</v>
      </c>
      <c r="K15" s="68">
        <v>34.36</v>
      </c>
      <c r="N15" s="62">
        <v>5</v>
      </c>
      <c r="O15" s="63">
        <v>0</v>
      </c>
      <c r="P15" s="70">
        <v>69.5</v>
      </c>
      <c r="R15" s="63">
        <v>0</v>
      </c>
      <c r="S15" s="70">
        <v>40.700000000000003</v>
      </c>
      <c r="V15" s="63">
        <v>6</v>
      </c>
      <c r="W15" s="62">
        <v>0</v>
      </c>
      <c r="X15" s="68">
        <v>72.5</v>
      </c>
      <c r="Z15" s="62">
        <v>0</v>
      </c>
      <c r="AA15" s="68">
        <v>32.56</v>
      </c>
      <c r="AD15" s="62">
        <v>6</v>
      </c>
      <c r="BC15">
        <f t="shared" si="0"/>
        <v>17</v>
      </c>
      <c r="BD15">
        <v>6</v>
      </c>
      <c r="BE15" s="24">
        <f t="shared" si="1"/>
        <v>11</v>
      </c>
      <c r="BF15" s="1">
        <v>7</v>
      </c>
      <c r="BI15" s="111" t="s">
        <v>457</v>
      </c>
      <c r="BK15">
        <f t="shared" si="2"/>
        <v>0</v>
      </c>
      <c r="BL15">
        <f t="shared" si="3"/>
        <v>68</v>
      </c>
      <c r="BM15">
        <f t="shared" si="4"/>
        <v>0</v>
      </c>
      <c r="BN15">
        <f t="shared" si="5"/>
        <v>34.36</v>
      </c>
      <c r="BO15">
        <f t="shared" si="6"/>
        <v>0</v>
      </c>
      <c r="BP15">
        <f t="shared" si="7"/>
        <v>0</v>
      </c>
      <c r="BQ15">
        <f t="shared" si="8"/>
        <v>69.5</v>
      </c>
      <c r="BR15">
        <f t="shared" si="9"/>
        <v>0</v>
      </c>
      <c r="BS15">
        <f t="shared" si="10"/>
        <v>40.700000000000003</v>
      </c>
      <c r="BT15">
        <f t="shared" si="11"/>
        <v>0</v>
      </c>
      <c r="BU15">
        <f t="shared" si="12"/>
        <v>0</v>
      </c>
      <c r="BV15">
        <f t="shared" si="13"/>
        <v>72.5</v>
      </c>
      <c r="BW15">
        <f t="shared" si="14"/>
        <v>0</v>
      </c>
      <c r="BX15">
        <f t="shared" si="15"/>
        <v>32.56</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B16" s="1" t="s">
        <v>214</v>
      </c>
      <c r="C16" s="1" t="s">
        <v>215</v>
      </c>
      <c r="D16" s="1" t="s">
        <v>216</v>
      </c>
      <c r="E16" s="1" t="s">
        <v>346</v>
      </c>
      <c r="F16" s="111" t="s">
        <v>446</v>
      </c>
      <c r="G16" s="62">
        <v>0</v>
      </c>
      <c r="H16" s="67">
        <v>72</v>
      </c>
      <c r="J16" s="85">
        <v>0</v>
      </c>
      <c r="K16" s="68">
        <v>31.82</v>
      </c>
      <c r="N16" s="62">
        <v>4</v>
      </c>
      <c r="O16" s="63">
        <v>0</v>
      </c>
      <c r="P16" s="70">
        <v>66</v>
      </c>
      <c r="R16" s="63">
        <v>0</v>
      </c>
      <c r="S16" s="70">
        <v>38.17</v>
      </c>
      <c r="V16" s="63">
        <v>9</v>
      </c>
      <c r="W16" s="62">
        <v>0</v>
      </c>
      <c r="X16" s="68">
        <v>62.5</v>
      </c>
      <c r="Z16" s="62">
        <v>0</v>
      </c>
      <c r="AA16" s="68">
        <v>31.96</v>
      </c>
      <c r="AD16" s="62">
        <v>8</v>
      </c>
      <c r="BC16">
        <f t="shared" si="0"/>
        <v>21</v>
      </c>
      <c r="BD16">
        <v>9</v>
      </c>
      <c r="BE16" s="24">
        <f t="shared" si="1"/>
        <v>12</v>
      </c>
      <c r="BF16" s="1">
        <v>8</v>
      </c>
      <c r="BK16">
        <f t="shared" si="2"/>
        <v>0</v>
      </c>
      <c r="BL16">
        <f t="shared" si="3"/>
        <v>72</v>
      </c>
      <c r="BM16">
        <f t="shared" si="4"/>
        <v>0</v>
      </c>
      <c r="BN16">
        <f t="shared" si="5"/>
        <v>31.82</v>
      </c>
      <c r="BO16">
        <f t="shared" si="6"/>
        <v>0</v>
      </c>
      <c r="BP16">
        <f t="shared" si="7"/>
        <v>0</v>
      </c>
      <c r="BQ16">
        <f t="shared" si="8"/>
        <v>66</v>
      </c>
      <c r="BR16">
        <f t="shared" si="9"/>
        <v>0</v>
      </c>
      <c r="BS16">
        <f t="shared" si="10"/>
        <v>38.17</v>
      </c>
      <c r="BT16">
        <f t="shared" si="11"/>
        <v>0</v>
      </c>
      <c r="BU16">
        <f t="shared" si="12"/>
        <v>0</v>
      </c>
      <c r="BV16">
        <f t="shared" si="13"/>
        <v>62.5</v>
      </c>
      <c r="BW16">
        <f t="shared" si="14"/>
        <v>0</v>
      </c>
      <c r="BX16">
        <f t="shared" si="15"/>
        <v>31.96</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2:92" x14ac:dyDescent="0.25">
      <c r="B17" s="1" t="s">
        <v>210</v>
      </c>
      <c r="C17" s="1" t="s">
        <v>211</v>
      </c>
      <c r="D17" s="1" t="s">
        <v>212</v>
      </c>
      <c r="E17" s="1" t="s">
        <v>346</v>
      </c>
      <c r="F17" s="111" t="s">
        <v>366</v>
      </c>
      <c r="G17" s="62">
        <v>0</v>
      </c>
      <c r="H17" s="67">
        <v>77.5</v>
      </c>
      <c r="J17" s="85">
        <v>0</v>
      </c>
      <c r="K17" s="68">
        <v>35.299999999999997</v>
      </c>
      <c r="N17" s="62">
        <v>3</v>
      </c>
      <c r="O17" s="63">
        <v>4</v>
      </c>
      <c r="P17" s="70">
        <v>65.5</v>
      </c>
      <c r="V17" s="63">
        <v>16</v>
      </c>
      <c r="W17" s="62">
        <v>0</v>
      </c>
      <c r="X17" s="68">
        <v>67.5</v>
      </c>
      <c r="Z17" s="62">
        <v>0</v>
      </c>
      <c r="AA17" s="68">
        <v>34.299999999999997</v>
      </c>
      <c r="AD17" s="62">
        <v>11</v>
      </c>
      <c r="BC17">
        <f t="shared" si="0"/>
        <v>30</v>
      </c>
      <c r="BD17">
        <v>16</v>
      </c>
      <c r="BE17" s="24">
        <f t="shared" si="1"/>
        <v>14</v>
      </c>
      <c r="BF17" s="1">
        <v>9</v>
      </c>
      <c r="BK17">
        <f t="shared" si="2"/>
        <v>0</v>
      </c>
      <c r="BL17">
        <f t="shared" si="3"/>
        <v>77.5</v>
      </c>
      <c r="BM17">
        <f t="shared" si="4"/>
        <v>0</v>
      </c>
      <c r="BN17">
        <f t="shared" si="5"/>
        <v>35.299999999999997</v>
      </c>
      <c r="BO17">
        <f t="shared" si="6"/>
        <v>0</v>
      </c>
      <c r="BP17">
        <f t="shared" si="7"/>
        <v>4</v>
      </c>
      <c r="BQ17">
        <f t="shared" si="8"/>
        <v>65.5</v>
      </c>
      <c r="BR17">
        <f t="shared" si="9"/>
        <v>0</v>
      </c>
      <c r="BS17">
        <f t="shared" si="10"/>
        <v>0</v>
      </c>
      <c r="BT17">
        <f t="shared" si="11"/>
        <v>4</v>
      </c>
      <c r="BU17">
        <f t="shared" si="12"/>
        <v>0</v>
      </c>
      <c r="BV17">
        <f t="shared" si="13"/>
        <v>67.5</v>
      </c>
      <c r="BW17">
        <f t="shared" si="14"/>
        <v>0</v>
      </c>
      <c r="BX17">
        <f t="shared" si="15"/>
        <v>34.299999999999997</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2:92" x14ac:dyDescent="0.25">
      <c r="B18" s="1" t="s">
        <v>400</v>
      </c>
      <c r="C18" s="1" t="s">
        <v>432</v>
      </c>
      <c r="D18" s="1" t="s">
        <v>401</v>
      </c>
      <c r="E18" s="1" t="s">
        <v>348</v>
      </c>
      <c r="F18" s="1" t="s">
        <v>181</v>
      </c>
      <c r="N18" s="62">
        <v>99</v>
      </c>
      <c r="O18" s="63">
        <v>4</v>
      </c>
      <c r="P18" s="70">
        <v>67.5</v>
      </c>
      <c r="V18" s="63">
        <v>15</v>
      </c>
      <c r="W18" s="62">
        <v>0</v>
      </c>
      <c r="X18" s="68">
        <v>70</v>
      </c>
      <c r="Z18" s="62">
        <v>0</v>
      </c>
      <c r="AA18" s="68">
        <v>31.31</v>
      </c>
      <c r="AD18" s="62">
        <v>5</v>
      </c>
      <c r="BC18">
        <f t="shared" si="0"/>
        <v>119</v>
      </c>
      <c r="BD18">
        <v>99</v>
      </c>
      <c r="BE18" s="24">
        <f t="shared" si="1"/>
        <v>20</v>
      </c>
      <c r="BF18" s="1">
        <v>10</v>
      </c>
      <c r="BK18">
        <f t="shared" si="2"/>
        <v>0</v>
      </c>
      <c r="BL18">
        <f t="shared" si="3"/>
        <v>0</v>
      </c>
      <c r="BM18">
        <f t="shared" si="4"/>
        <v>0</v>
      </c>
      <c r="BN18">
        <f t="shared" si="5"/>
        <v>0</v>
      </c>
      <c r="BO18">
        <f t="shared" si="6"/>
        <v>0</v>
      </c>
      <c r="BP18">
        <f t="shared" si="7"/>
        <v>4</v>
      </c>
      <c r="BQ18">
        <f t="shared" si="8"/>
        <v>67.5</v>
      </c>
      <c r="BR18">
        <f t="shared" si="9"/>
        <v>0</v>
      </c>
      <c r="BS18">
        <f t="shared" si="10"/>
        <v>0</v>
      </c>
      <c r="BT18">
        <f t="shared" si="11"/>
        <v>4</v>
      </c>
      <c r="BU18">
        <f t="shared" si="12"/>
        <v>0</v>
      </c>
      <c r="BV18">
        <f t="shared" si="13"/>
        <v>70</v>
      </c>
      <c r="BW18">
        <f t="shared" si="14"/>
        <v>0</v>
      </c>
      <c r="BX18">
        <f t="shared" si="15"/>
        <v>31.31</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2:92" x14ac:dyDescent="0.25">
      <c r="B19" s="1" t="s">
        <v>248</v>
      </c>
      <c r="C19" s="1" t="s">
        <v>249</v>
      </c>
      <c r="D19" s="1" t="s">
        <v>250</v>
      </c>
      <c r="E19" s="1" t="s">
        <v>346</v>
      </c>
      <c r="F19" s="111" t="s">
        <v>452</v>
      </c>
      <c r="G19" s="62">
        <v>8</v>
      </c>
      <c r="H19" s="67">
        <v>65</v>
      </c>
      <c r="N19" s="62">
        <v>16</v>
      </c>
      <c r="O19" s="63">
        <v>4</v>
      </c>
      <c r="P19" s="70">
        <v>75</v>
      </c>
      <c r="V19" s="63">
        <v>14</v>
      </c>
      <c r="W19" s="62">
        <v>0</v>
      </c>
      <c r="X19" s="68">
        <v>73</v>
      </c>
      <c r="Z19" s="62">
        <v>0</v>
      </c>
      <c r="AA19" s="68">
        <v>37.28</v>
      </c>
      <c r="AD19" s="62">
        <v>9</v>
      </c>
      <c r="BC19">
        <f t="shared" si="0"/>
        <v>39</v>
      </c>
      <c r="BD19">
        <v>16</v>
      </c>
      <c r="BE19" s="24">
        <f t="shared" si="1"/>
        <v>23</v>
      </c>
      <c r="BG19" s="1">
        <v>1</v>
      </c>
      <c r="BI19" s="111" t="s">
        <v>457</v>
      </c>
      <c r="BK19">
        <f t="shared" si="2"/>
        <v>8</v>
      </c>
      <c r="BL19">
        <f t="shared" si="3"/>
        <v>65</v>
      </c>
      <c r="BM19">
        <f t="shared" si="4"/>
        <v>0</v>
      </c>
      <c r="BN19">
        <f t="shared" si="5"/>
        <v>0</v>
      </c>
      <c r="BO19">
        <f t="shared" si="6"/>
        <v>8</v>
      </c>
      <c r="BP19">
        <f t="shared" si="7"/>
        <v>4</v>
      </c>
      <c r="BQ19">
        <f t="shared" si="8"/>
        <v>75</v>
      </c>
      <c r="BR19">
        <f t="shared" si="9"/>
        <v>0</v>
      </c>
      <c r="BS19">
        <f t="shared" si="10"/>
        <v>0</v>
      </c>
      <c r="BT19">
        <f t="shared" si="11"/>
        <v>4</v>
      </c>
      <c r="BU19">
        <f t="shared" si="12"/>
        <v>0</v>
      </c>
      <c r="BV19">
        <f t="shared" si="13"/>
        <v>73</v>
      </c>
      <c r="BW19">
        <f t="shared" si="14"/>
        <v>0</v>
      </c>
      <c r="BX19">
        <f t="shared" si="15"/>
        <v>37.28</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2:92" x14ac:dyDescent="0.25">
      <c r="B20" s="1" t="s">
        <v>242</v>
      </c>
      <c r="C20" s="1" t="s">
        <v>243</v>
      </c>
      <c r="D20" s="1" t="s">
        <v>244</v>
      </c>
      <c r="E20" s="1" t="s">
        <v>346</v>
      </c>
      <c r="F20" s="111" t="s">
        <v>366</v>
      </c>
      <c r="G20" s="62">
        <v>4</v>
      </c>
      <c r="H20" s="67">
        <v>65</v>
      </c>
      <c r="N20" s="62">
        <v>14</v>
      </c>
      <c r="O20" s="63">
        <v>0</v>
      </c>
      <c r="P20" s="70">
        <v>68</v>
      </c>
      <c r="R20" s="63">
        <v>0</v>
      </c>
      <c r="S20" s="70">
        <v>42.98</v>
      </c>
      <c r="V20" s="63">
        <v>12</v>
      </c>
      <c r="W20" s="62">
        <v>6</v>
      </c>
      <c r="X20" s="68">
        <v>65.5</v>
      </c>
      <c r="AD20" s="62">
        <v>12</v>
      </c>
      <c r="BC20">
        <f t="shared" si="0"/>
        <v>38</v>
      </c>
      <c r="BD20">
        <v>14</v>
      </c>
      <c r="BE20" s="24">
        <f t="shared" si="1"/>
        <v>24</v>
      </c>
      <c r="BG20" s="1">
        <v>2</v>
      </c>
      <c r="BK20">
        <f t="shared" si="2"/>
        <v>4</v>
      </c>
      <c r="BL20">
        <f t="shared" si="3"/>
        <v>65</v>
      </c>
      <c r="BM20">
        <f t="shared" si="4"/>
        <v>0</v>
      </c>
      <c r="BN20">
        <f t="shared" si="5"/>
        <v>0</v>
      </c>
      <c r="BO20">
        <f t="shared" si="6"/>
        <v>4</v>
      </c>
      <c r="BP20">
        <f t="shared" si="7"/>
        <v>0</v>
      </c>
      <c r="BQ20">
        <f t="shared" si="8"/>
        <v>68</v>
      </c>
      <c r="BR20">
        <f t="shared" si="9"/>
        <v>0</v>
      </c>
      <c r="BS20">
        <f t="shared" si="10"/>
        <v>42.98</v>
      </c>
      <c r="BT20">
        <f t="shared" si="11"/>
        <v>0</v>
      </c>
      <c r="BU20">
        <f t="shared" si="12"/>
        <v>6</v>
      </c>
      <c r="BV20">
        <f t="shared" si="13"/>
        <v>65.5</v>
      </c>
      <c r="BW20">
        <f t="shared" si="14"/>
        <v>0</v>
      </c>
      <c r="BX20">
        <f t="shared" si="15"/>
        <v>0</v>
      </c>
      <c r="BY20">
        <f t="shared" si="16"/>
        <v>6</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2:92" x14ac:dyDescent="0.25">
      <c r="B21" s="1" t="s">
        <v>245</v>
      </c>
      <c r="C21" s="1" t="s">
        <v>246</v>
      </c>
      <c r="D21" s="1" t="s">
        <v>247</v>
      </c>
      <c r="E21" s="1" t="s">
        <v>346</v>
      </c>
      <c r="F21" s="111" t="s">
        <v>445</v>
      </c>
      <c r="G21" s="62">
        <v>8</v>
      </c>
      <c r="H21" s="67">
        <v>75</v>
      </c>
      <c r="N21" s="62">
        <v>15</v>
      </c>
      <c r="O21" s="63">
        <v>0</v>
      </c>
      <c r="P21" s="70">
        <v>71.5</v>
      </c>
      <c r="R21" s="63">
        <v>0</v>
      </c>
      <c r="S21" s="70">
        <v>43.31</v>
      </c>
      <c r="V21" s="63">
        <v>10</v>
      </c>
      <c r="W21" s="112" t="s">
        <v>189</v>
      </c>
      <c r="AD21" s="62">
        <v>90</v>
      </c>
      <c r="BC21">
        <f t="shared" si="0"/>
        <v>115</v>
      </c>
      <c r="BD21">
        <v>90</v>
      </c>
      <c r="BE21" s="24">
        <f t="shared" si="1"/>
        <v>25</v>
      </c>
      <c r="BK21">
        <f t="shared" si="2"/>
        <v>8</v>
      </c>
      <c r="BL21">
        <f t="shared" si="3"/>
        <v>75</v>
      </c>
      <c r="BM21">
        <f t="shared" si="4"/>
        <v>0</v>
      </c>
      <c r="BN21">
        <f t="shared" si="5"/>
        <v>0</v>
      </c>
      <c r="BO21">
        <f t="shared" si="6"/>
        <v>8</v>
      </c>
      <c r="BP21">
        <f t="shared" si="7"/>
        <v>0</v>
      </c>
      <c r="BQ21">
        <f t="shared" si="8"/>
        <v>71.5</v>
      </c>
      <c r="BR21">
        <f t="shared" si="9"/>
        <v>0</v>
      </c>
      <c r="BS21">
        <f t="shared" si="10"/>
        <v>43.31</v>
      </c>
      <c r="BT21">
        <f t="shared" si="11"/>
        <v>0</v>
      </c>
      <c r="BU21">
        <f t="shared" si="12"/>
        <v>199</v>
      </c>
      <c r="BV21">
        <f t="shared" si="13"/>
        <v>0</v>
      </c>
      <c r="BW21">
        <f t="shared" si="14"/>
        <v>0</v>
      </c>
      <c r="BX21">
        <f t="shared" si="15"/>
        <v>0</v>
      </c>
      <c r="BY21">
        <f t="shared" si="16"/>
        <v>199</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2:92" x14ac:dyDescent="0.25">
      <c r="B22" s="1" t="s">
        <v>240</v>
      </c>
      <c r="C22" s="1" t="s">
        <v>349</v>
      </c>
      <c r="D22" s="1" t="s">
        <v>241</v>
      </c>
      <c r="E22" s="1" t="s">
        <v>346</v>
      </c>
      <c r="F22" s="111" t="s">
        <v>450</v>
      </c>
      <c r="G22" s="62">
        <v>4</v>
      </c>
      <c r="H22" s="67">
        <v>71</v>
      </c>
      <c r="N22" s="62">
        <v>13</v>
      </c>
      <c r="O22" s="63">
        <v>4</v>
      </c>
      <c r="P22" s="70">
        <v>62.5</v>
      </c>
      <c r="V22" s="63">
        <v>17</v>
      </c>
      <c r="AD22" s="62">
        <v>99</v>
      </c>
      <c r="BC22">
        <f t="shared" si="0"/>
        <v>129</v>
      </c>
      <c r="BD22">
        <v>99</v>
      </c>
      <c r="BE22" s="24">
        <f t="shared" si="1"/>
        <v>30</v>
      </c>
      <c r="BK22">
        <f t="shared" si="2"/>
        <v>4</v>
      </c>
      <c r="BL22">
        <f t="shared" si="3"/>
        <v>71</v>
      </c>
      <c r="BM22">
        <f t="shared" si="4"/>
        <v>0</v>
      </c>
      <c r="BN22">
        <f t="shared" si="5"/>
        <v>0</v>
      </c>
      <c r="BO22">
        <f t="shared" si="6"/>
        <v>4</v>
      </c>
      <c r="BP22">
        <f t="shared" si="7"/>
        <v>4</v>
      </c>
      <c r="BQ22">
        <f t="shared" si="8"/>
        <v>62.5</v>
      </c>
      <c r="BR22">
        <f t="shared" si="9"/>
        <v>0</v>
      </c>
      <c r="BS22">
        <f t="shared" si="10"/>
        <v>0</v>
      </c>
      <c r="BT22">
        <f t="shared" si="11"/>
        <v>4</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2:92" x14ac:dyDescent="0.25">
      <c r="B23" s="1" t="s">
        <v>237</v>
      </c>
      <c r="C23" s="1" t="s">
        <v>238</v>
      </c>
      <c r="D23" s="1" t="s">
        <v>239</v>
      </c>
      <c r="E23" s="1" t="s">
        <v>348</v>
      </c>
      <c r="F23" s="111" t="s">
        <v>447</v>
      </c>
      <c r="G23" s="62">
        <v>4</v>
      </c>
      <c r="H23" s="67">
        <v>72.5</v>
      </c>
      <c r="N23" s="62">
        <v>12</v>
      </c>
      <c r="O23" s="63" t="s">
        <v>189</v>
      </c>
      <c r="V23" s="63">
        <v>90</v>
      </c>
      <c r="W23" s="112" t="s">
        <v>189</v>
      </c>
      <c r="AD23" s="62">
        <v>90</v>
      </c>
      <c r="BC23">
        <f t="shared" si="0"/>
        <v>192</v>
      </c>
      <c r="BD23">
        <v>90</v>
      </c>
      <c r="BE23" s="24">
        <f t="shared" si="1"/>
        <v>102</v>
      </c>
      <c r="BK23">
        <f t="shared" si="2"/>
        <v>4</v>
      </c>
      <c r="BL23">
        <f t="shared" si="3"/>
        <v>72.5</v>
      </c>
      <c r="BM23">
        <f t="shared" si="4"/>
        <v>0</v>
      </c>
      <c r="BN23">
        <f t="shared" si="5"/>
        <v>0</v>
      </c>
      <c r="BO23">
        <f t="shared" si="6"/>
        <v>4</v>
      </c>
      <c r="BP23">
        <f t="shared" si="7"/>
        <v>199</v>
      </c>
      <c r="BQ23">
        <f t="shared" si="8"/>
        <v>0</v>
      </c>
      <c r="BR23">
        <f t="shared" si="9"/>
        <v>0</v>
      </c>
      <c r="BS23">
        <f t="shared" si="10"/>
        <v>0</v>
      </c>
      <c r="BT23">
        <f t="shared" si="11"/>
        <v>199</v>
      </c>
      <c r="BU23">
        <f t="shared" si="12"/>
        <v>199</v>
      </c>
      <c r="BV23">
        <f t="shared" si="13"/>
        <v>0</v>
      </c>
      <c r="BW23">
        <f t="shared" si="14"/>
        <v>0</v>
      </c>
      <c r="BX23">
        <f t="shared" si="15"/>
        <v>0</v>
      </c>
      <c r="BY23">
        <f t="shared" si="16"/>
        <v>199</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2:92" x14ac:dyDescent="0.25">
      <c r="B24" s="1" t="s">
        <v>393</v>
      </c>
      <c r="C24" s="1" t="s">
        <v>431</v>
      </c>
      <c r="D24" s="1" t="s">
        <v>394</v>
      </c>
      <c r="E24" s="1" t="s">
        <v>346</v>
      </c>
      <c r="F24" s="111" t="s">
        <v>451</v>
      </c>
      <c r="N24" s="62">
        <v>99</v>
      </c>
      <c r="O24" s="63">
        <v>0</v>
      </c>
      <c r="P24" s="70">
        <v>68.5</v>
      </c>
      <c r="R24" s="63">
        <v>0</v>
      </c>
      <c r="S24" s="70">
        <v>40.58</v>
      </c>
      <c r="V24" s="63">
        <v>8</v>
      </c>
      <c r="AD24" s="62">
        <v>99</v>
      </c>
      <c r="BC24">
        <f t="shared" si="0"/>
        <v>206</v>
      </c>
      <c r="BD24">
        <v>99</v>
      </c>
      <c r="BE24" s="24">
        <f t="shared" si="1"/>
        <v>107</v>
      </c>
      <c r="BK24">
        <f t="shared" si="2"/>
        <v>0</v>
      </c>
      <c r="BL24">
        <f t="shared" si="3"/>
        <v>0</v>
      </c>
      <c r="BM24">
        <f t="shared" si="4"/>
        <v>0</v>
      </c>
      <c r="BN24">
        <f t="shared" si="5"/>
        <v>0</v>
      </c>
      <c r="BO24">
        <f t="shared" si="6"/>
        <v>0</v>
      </c>
      <c r="BP24">
        <f t="shared" si="7"/>
        <v>0</v>
      </c>
      <c r="BQ24">
        <f t="shared" si="8"/>
        <v>68.5</v>
      </c>
      <c r="BR24">
        <f t="shared" si="9"/>
        <v>0</v>
      </c>
      <c r="BS24">
        <f t="shared" si="10"/>
        <v>40.58</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2:92" x14ac:dyDescent="0.25">
      <c r="B25" s="1" t="s">
        <v>228</v>
      </c>
      <c r="C25" s="1" t="s">
        <v>229</v>
      </c>
      <c r="D25" s="1" t="s">
        <v>230</v>
      </c>
      <c r="E25" s="1" t="s">
        <v>346</v>
      </c>
      <c r="F25" s="1" t="s">
        <v>181</v>
      </c>
      <c r="G25" s="62">
        <v>0</v>
      </c>
      <c r="H25" s="67">
        <v>70.5</v>
      </c>
      <c r="J25" s="85">
        <v>8</v>
      </c>
      <c r="K25" s="68">
        <v>45.74</v>
      </c>
      <c r="N25" s="62">
        <v>9</v>
      </c>
      <c r="V25" s="63">
        <v>99</v>
      </c>
      <c r="AD25" s="62">
        <v>99</v>
      </c>
      <c r="BC25">
        <f t="shared" si="0"/>
        <v>207</v>
      </c>
      <c r="BD25">
        <v>99</v>
      </c>
      <c r="BE25" s="24">
        <f t="shared" si="1"/>
        <v>108</v>
      </c>
      <c r="BK25">
        <f t="shared" si="2"/>
        <v>0</v>
      </c>
      <c r="BL25">
        <f t="shared" si="3"/>
        <v>70.5</v>
      </c>
      <c r="BM25">
        <f t="shared" si="4"/>
        <v>8</v>
      </c>
      <c r="BN25">
        <f t="shared" si="5"/>
        <v>45.74</v>
      </c>
      <c r="BO25">
        <f t="shared" si="6"/>
        <v>8</v>
      </c>
      <c r="BP25">
        <f t="shared" si="7"/>
        <v>0</v>
      </c>
      <c r="BQ25">
        <f t="shared" si="8"/>
        <v>0</v>
      </c>
      <c r="BR25">
        <f t="shared" si="9"/>
        <v>0</v>
      </c>
      <c r="BS25">
        <f t="shared" si="10"/>
        <v>0</v>
      </c>
      <c r="BT25">
        <f t="shared" si="11"/>
        <v>0</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row r="26" spans="2:92" x14ac:dyDescent="0.25">
      <c r="B26" s="1" t="s">
        <v>251</v>
      </c>
      <c r="C26" s="1" t="s">
        <v>252</v>
      </c>
      <c r="D26" s="1" t="s">
        <v>253</v>
      </c>
      <c r="E26" s="1" t="s">
        <v>346</v>
      </c>
      <c r="F26" s="111" t="s">
        <v>449</v>
      </c>
      <c r="G26" s="62" t="s">
        <v>254</v>
      </c>
      <c r="N26" s="62">
        <v>90</v>
      </c>
      <c r="O26" s="63">
        <v>8</v>
      </c>
      <c r="P26" s="70">
        <v>62.5</v>
      </c>
      <c r="V26" s="63">
        <v>19</v>
      </c>
      <c r="AD26" s="62">
        <v>99</v>
      </c>
      <c r="BC26">
        <f t="shared" si="0"/>
        <v>208</v>
      </c>
      <c r="BD26">
        <v>99</v>
      </c>
      <c r="BE26" s="24">
        <f t="shared" si="1"/>
        <v>109</v>
      </c>
      <c r="BK26">
        <f t="shared" si="2"/>
        <v>199</v>
      </c>
      <c r="BL26">
        <f t="shared" si="3"/>
        <v>0</v>
      </c>
      <c r="BM26">
        <f t="shared" si="4"/>
        <v>0</v>
      </c>
      <c r="BN26">
        <f t="shared" si="5"/>
        <v>0</v>
      </c>
      <c r="BO26">
        <f t="shared" si="6"/>
        <v>199</v>
      </c>
      <c r="BP26">
        <f t="shared" si="7"/>
        <v>8</v>
      </c>
      <c r="BQ26">
        <f t="shared" si="8"/>
        <v>62.5</v>
      </c>
      <c r="BR26">
        <f t="shared" si="9"/>
        <v>0</v>
      </c>
      <c r="BS26">
        <f t="shared" si="10"/>
        <v>0</v>
      </c>
      <c r="BT26">
        <f t="shared" si="11"/>
        <v>8</v>
      </c>
      <c r="BU26">
        <f t="shared" si="12"/>
        <v>0</v>
      </c>
      <c r="BV26">
        <f t="shared" si="13"/>
        <v>0</v>
      </c>
      <c r="BW26">
        <f t="shared" si="14"/>
        <v>0</v>
      </c>
      <c r="BX26">
        <f t="shared" si="15"/>
        <v>0</v>
      </c>
      <c r="BY26">
        <f t="shared" si="16"/>
        <v>0</v>
      </c>
      <c r="BZ26">
        <f t="shared" si="17"/>
        <v>0</v>
      </c>
      <c r="CA26">
        <f t="shared" si="18"/>
        <v>0</v>
      </c>
      <c r="CB26">
        <f t="shared" si="19"/>
        <v>0</v>
      </c>
      <c r="CC26">
        <f t="shared" si="20"/>
        <v>0</v>
      </c>
      <c r="CD26">
        <f t="shared" si="21"/>
        <v>0</v>
      </c>
      <c r="CE26">
        <f t="shared" si="22"/>
        <v>0</v>
      </c>
      <c r="CF26">
        <f t="shared" si="23"/>
        <v>0</v>
      </c>
      <c r="CG26">
        <f t="shared" si="24"/>
        <v>0</v>
      </c>
      <c r="CH26">
        <f t="shared" si="25"/>
        <v>0</v>
      </c>
      <c r="CI26">
        <f t="shared" si="26"/>
        <v>0</v>
      </c>
      <c r="CJ26">
        <f t="shared" si="27"/>
        <v>0</v>
      </c>
      <c r="CK26">
        <f t="shared" si="28"/>
        <v>0</v>
      </c>
      <c r="CL26">
        <f t="shared" si="29"/>
        <v>0</v>
      </c>
      <c r="CM26">
        <f t="shared" si="30"/>
        <v>0</v>
      </c>
      <c r="CN26">
        <f t="shared" si="31"/>
        <v>0</v>
      </c>
    </row>
    <row r="27" spans="2:92" x14ac:dyDescent="0.25">
      <c r="B27" s="1" t="s">
        <v>234</v>
      </c>
      <c r="C27" s="1" t="s">
        <v>235</v>
      </c>
      <c r="D27" s="1" t="s">
        <v>236</v>
      </c>
      <c r="E27" s="1" t="s">
        <v>346</v>
      </c>
      <c r="F27" s="1" t="s">
        <v>188</v>
      </c>
      <c r="G27" s="62">
        <v>4</v>
      </c>
      <c r="H27" s="67">
        <v>75</v>
      </c>
      <c r="N27" s="62">
        <v>11</v>
      </c>
      <c r="V27" s="63">
        <v>99</v>
      </c>
      <c r="AD27" s="62">
        <v>99</v>
      </c>
      <c r="BC27">
        <f t="shared" si="0"/>
        <v>209</v>
      </c>
      <c r="BD27">
        <v>99</v>
      </c>
      <c r="BE27" s="24">
        <f t="shared" si="1"/>
        <v>110</v>
      </c>
      <c r="BK27">
        <f t="shared" si="2"/>
        <v>4</v>
      </c>
      <c r="BL27">
        <f t="shared" si="3"/>
        <v>75</v>
      </c>
      <c r="BM27">
        <f t="shared" si="4"/>
        <v>0</v>
      </c>
      <c r="BN27">
        <f t="shared" si="5"/>
        <v>0</v>
      </c>
      <c r="BO27">
        <f t="shared" si="6"/>
        <v>4</v>
      </c>
      <c r="BP27">
        <f t="shared" si="7"/>
        <v>0</v>
      </c>
      <c r="BQ27">
        <f t="shared" si="8"/>
        <v>0</v>
      </c>
      <c r="BR27">
        <f t="shared" si="9"/>
        <v>0</v>
      </c>
      <c r="BS27">
        <f t="shared" si="10"/>
        <v>0</v>
      </c>
      <c r="BT27">
        <f t="shared" si="11"/>
        <v>0</v>
      </c>
      <c r="BU27">
        <f t="shared" si="12"/>
        <v>0</v>
      </c>
      <c r="BV27">
        <f t="shared" si="13"/>
        <v>0</v>
      </c>
      <c r="BW27">
        <f t="shared" si="14"/>
        <v>0</v>
      </c>
      <c r="BX27">
        <f t="shared" si="15"/>
        <v>0</v>
      </c>
      <c r="BY27">
        <f t="shared" si="16"/>
        <v>0</v>
      </c>
      <c r="BZ27">
        <f t="shared" si="17"/>
        <v>0</v>
      </c>
      <c r="CA27">
        <f t="shared" si="18"/>
        <v>0</v>
      </c>
      <c r="CB27">
        <f t="shared" si="19"/>
        <v>0</v>
      </c>
      <c r="CC27">
        <f t="shared" si="20"/>
        <v>0</v>
      </c>
      <c r="CD27">
        <f t="shared" si="21"/>
        <v>0</v>
      </c>
      <c r="CE27">
        <f t="shared" si="22"/>
        <v>0</v>
      </c>
      <c r="CF27">
        <f t="shared" si="23"/>
        <v>0</v>
      </c>
      <c r="CG27">
        <f t="shared" si="24"/>
        <v>0</v>
      </c>
      <c r="CH27">
        <f t="shared" si="25"/>
        <v>0</v>
      </c>
      <c r="CI27">
        <f t="shared" si="26"/>
        <v>0</v>
      </c>
      <c r="CJ27">
        <f t="shared" si="27"/>
        <v>0</v>
      </c>
      <c r="CK27">
        <f t="shared" si="28"/>
        <v>0</v>
      </c>
      <c r="CL27">
        <f t="shared" si="29"/>
        <v>0</v>
      </c>
      <c r="CM27">
        <f t="shared" si="30"/>
        <v>0</v>
      </c>
      <c r="CN27">
        <f t="shared" si="31"/>
        <v>0</v>
      </c>
    </row>
    <row r="28" spans="2:92" x14ac:dyDescent="0.25">
      <c r="B28" s="1" t="s">
        <v>395</v>
      </c>
      <c r="C28" s="1" t="s">
        <v>396</v>
      </c>
      <c r="D28" s="1" t="s">
        <v>397</v>
      </c>
      <c r="E28" s="1" t="s">
        <v>346</v>
      </c>
      <c r="F28" s="111" t="s">
        <v>449</v>
      </c>
      <c r="N28" s="62">
        <v>99</v>
      </c>
      <c r="O28" s="63">
        <v>0</v>
      </c>
      <c r="P28" s="70">
        <v>72.5</v>
      </c>
      <c r="R28" s="63">
        <v>4</v>
      </c>
      <c r="S28" s="70">
        <v>41.04</v>
      </c>
      <c r="V28" s="63">
        <v>13</v>
      </c>
      <c r="AD28" s="62">
        <v>99</v>
      </c>
      <c r="BC28">
        <f t="shared" si="0"/>
        <v>211</v>
      </c>
      <c r="BD28">
        <v>99</v>
      </c>
      <c r="BE28" s="24">
        <f t="shared" si="1"/>
        <v>112</v>
      </c>
      <c r="BK28">
        <f t="shared" si="2"/>
        <v>0</v>
      </c>
      <c r="BL28">
        <f t="shared" si="3"/>
        <v>0</v>
      </c>
      <c r="BM28">
        <f t="shared" si="4"/>
        <v>0</v>
      </c>
      <c r="BN28">
        <f t="shared" si="5"/>
        <v>0</v>
      </c>
      <c r="BO28">
        <f t="shared" si="6"/>
        <v>0</v>
      </c>
      <c r="BP28">
        <f t="shared" si="7"/>
        <v>0</v>
      </c>
      <c r="BQ28">
        <f t="shared" si="8"/>
        <v>72.5</v>
      </c>
      <c r="BR28">
        <f t="shared" si="9"/>
        <v>4</v>
      </c>
      <c r="BS28">
        <f t="shared" si="10"/>
        <v>41.04</v>
      </c>
      <c r="BT28">
        <f t="shared" si="11"/>
        <v>4</v>
      </c>
      <c r="BU28">
        <f t="shared" si="12"/>
        <v>0</v>
      </c>
      <c r="BV28">
        <f t="shared" si="13"/>
        <v>0</v>
      </c>
      <c r="BW28">
        <f t="shared" si="14"/>
        <v>0</v>
      </c>
      <c r="BX28">
        <f t="shared" si="15"/>
        <v>0</v>
      </c>
      <c r="BY28">
        <f t="shared" si="16"/>
        <v>0</v>
      </c>
      <c r="BZ28">
        <f t="shared" si="17"/>
        <v>0</v>
      </c>
      <c r="CA28">
        <f t="shared" si="18"/>
        <v>0</v>
      </c>
      <c r="CB28">
        <f t="shared" si="19"/>
        <v>0</v>
      </c>
      <c r="CC28">
        <f t="shared" si="20"/>
        <v>0</v>
      </c>
      <c r="CD28">
        <f t="shared" si="21"/>
        <v>0</v>
      </c>
      <c r="CE28">
        <f t="shared" si="22"/>
        <v>0</v>
      </c>
      <c r="CF28">
        <f t="shared" si="23"/>
        <v>0</v>
      </c>
      <c r="CG28">
        <f t="shared" si="24"/>
        <v>0</v>
      </c>
      <c r="CH28">
        <f t="shared" si="25"/>
        <v>0</v>
      </c>
      <c r="CI28">
        <f t="shared" si="26"/>
        <v>0</v>
      </c>
      <c r="CJ28">
        <f t="shared" si="27"/>
        <v>0</v>
      </c>
      <c r="CK28">
        <f t="shared" si="28"/>
        <v>0</v>
      </c>
      <c r="CL28">
        <f t="shared" si="29"/>
        <v>0</v>
      </c>
      <c r="CM28">
        <f t="shared" si="30"/>
        <v>0</v>
      </c>
      <c r="CN28">
        <f t="shared" si="31"/>
        <v>0</v>
      </c>
    </row>
    <row r="29" spans="2:92" x14ac:dyDescent="0.25">
      <c r="B29" s="1" t="s">
        <v>398</v>
      </c>
      <c r="C29" s="1" t="s">
        <v>396</v>
      </c>
      <c r="D29" s="1" t="s">
        <v>399</v>
      </c>
      <c r="E29" s="1" t="s">
        <v>346</v>
      </c>
      <c r="F29" s="111" t="s">
        <v>449</v>
      </c>
      <c r="N29" s="62">
        <v>99</v>
      </c>
      <c r="O29" s="63">
        <v>4</v>
      </c>
      <c r="P29" s="70">
        <v>75.5</v>
      </c>
      <c r="V29" s="63">
        <v>13</v>
      </c>
      <c r="AD29" s="62">
        <v>99</v>
      </c>
      <c r="BC29">
        <f t="shared" si="0"/>
        <v>211</v>
      </c>
      <c r="BD29">
        <v>99</v>
      </c>
      <c r="BE29" s="24">
        <f t="shared" si="1"/>
        <v>112</v>
      </c>
      <c r="BK29">
        <f t="shared" si="2"/>
        <v>0</v>
      </c>
      <c r="BL29">
        <f t="shared" si="3"/>
        <v>0</v>
      </c>
      <c r="BM29">
        <f t="shared" si="4"/>
        <v>0</v>
      </c>
      <c r="BN29">
        <f t="shared" si="5"/>
        <v>0</v>
      </c>
      <c r="BO29">
        <f t="shared" si="6"/>
        <v>0</v>
      </c>
      <c r="BP29">
        <f t="shared" si="7"/>
        <v>4</v>
      </c>
      <c r="BQ29">
        <f t="shared" si="8"/>
        <v>75.5</v>
      </c>
      <c r="BR29">
        <f t="shared" si="9"/>
        <v>0</v>
      </c>
      <c r="BS29">
        <f t="shared" si="10"/>
        <v>0</v>
      </c>
      <c r="BT29">
        <f t="shared" si="11"/>
        <v>4</v>
      </c>
      <c r="BU29">
        <f t="shared" si="12"/>
        <v>0</v>
      </c>
      <c r="BV29">
        <f t="shared" si="13"/>
        <v>0</v>
      </c>
      <c r="BW29">
        <f t="shared" si="14"/>
        <v>0</v>
      </c>
      <c r="BX29">
        <f t="shared" si="15"/>
        <v>0</v>
      </c>
      <c r="BY29">
        <f t="shared" si="16"/>
        <v>0</v>
      </c>
      <c r="BZ29">
        <f t="shared" si="17"/>
        <v>0</v>
      </c>
      <c r="CA29">
        <f t="shared" si="18"/>
        <v>0</v>
      </c>
      <c r="CB29">
        <f t="shared" si="19"/>
        <v>0</v>
      </c>
      <c r="CC29">
        <f t="shared" si="20"/>
        <v>0</v>
      </c>
      <c r="CD29">
        <f t="shared" si="21"/>
        <v>0</v>
      </c>
      <c r="CE29">
        <f t="shared" si="22"/>
        <v>0</v>
      </c>
      <c r="CF29">
        <f t="shared" si="23"/>
        <v>0</v>
      </c>
      <c r="CG29">
        <f t="shared" si="24"/>
        <v>0</v>
      </c>
      <c r="CH29">
        <f t="shared" si="25"/>
        <v>0</v>
      </c>
      <c r="CI29">
        <f t="shared" si="26"/>
        <v>0</v>
      </c>
      <c r="CJ29">
        <f t="shared" si="27"/>
        <v>0</v>
      </c>
      <c r="CK29">
        <f t="shared" si="28"/>
        <v>0</v>
      </c>
      <c r="CL29">
        <f t="shared" si="29"/>
        <v>0</v>
      </c>
      <c r="CM29">
        <f t="shared" si="30"/>
        <v>0</v>
      </c>
      <c r="CN29">
        <f t="shared" si="31"/>
        <v>0</v>
      </c>
    </row>
  </sheetData>
  <sheetProtection sheet="1" objects="1" scenarios="1"/>
  <sortState xmlns:xlrd2="http://schemas.microsoft.com/office/spreadsheetml/2017/richdata2" ref="A9:CN29">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166 AE9:AE65166 O9:O65166" xr:uid="{00000000-0002-0000-0900-000000000000}"/>
    <dataValidation type="decimal" allowBlank="1" showInputMessage="1" showErrorMessage="1" sqref="L1:L2 I1:I2 T1:T2 Q1:Q2 AG1:AG2 AB1:AB2 Y1:Y2 AJ1:AJ2 AR1:AR2 AO1:AO2 AW1:AW2 AZ1:AZ2 AZ9:AZ65166 AW9:AW65166 AR9:AR65166 AO9:AO65166 AJ9:AJ65166 Q9:Q65166 AG9:AG65166 AB9:AB65166 I9:I65166 T9:T65166 Y9:Y65166 L9:L65166" xr:uid="{00000000-0002-0000-0900-000001000000}">
      <formula1>0</formula1>
      <formula2>10</formula2>
    </dataValidation>
    <dataValidation type="decimal" allowBlank="1" showInputMessage="1" showErrorMessage="1" sqref="H1:H2 K1:K2 P1:P2 S1:S2 X1:X2 AA1:AA2 AI1:AI2 AF1:AF2 AN1:AN2 AQ1:AQ2 AY1:AY2 AV1:AV2 AV9:AV65166 AY9:AY65166 AN9:AN65166 AQ9:AQ65166 AF9:AF65166 K9:K65166 S9:S65166 P9:P65166 X9:X65166 AA9:AA65166 H9:H65166 AI9:AI65166" xr:uid="{00000000-0002-0000-0900-000002000000}">
      <formula1>0</formula1>
      <formula2>100</formula2>
    </dataValidation>
    <dataValidation type="list" allowBlank="1" showInputMessage="1" showErrorMessage="1" sqref="BH1:BH2 BH9:BH65166" xr:uid="{00000000-0002-0000-0900-000003000000}">
      <formula1>"ja,nee"</formula1>
    </dataValidation>
    <dataValidation type="whole" operator="lessThan" allowBlank="1" showInputMessage="1" showErrorMessage="1" sqref="BG6" xr:uid="{00000000-0002-0000-0900-000004000000}">
      <formula1>340</formula1>
    </dataValidation>
    <dataValidation type="whole" operator="lessThan" allowBlank="1" showInputMessage="1" showErrorMessage="1" sqref="BG5" xr:uid="{00000000-0002-0000-0900-000005000000}">
      <formula1>9</formula1>
    </dataValidation>
    <dataValidation type="whole" allowBlank="1" showInputMessage="1" showErrorMessage="1" sqref="BG4" xr:uid="{00000000-0002-0000-0900-000006000000}">
      <formula1>1</formula1>
      <formula2>2</formula2>
    </dataValidation>
    <dataValidation type="whole" allowBlank="1" showInputMessage="1" showErrorMessage="1" sqref="BG3" xr:uid="{00000000-0002-0000-0900-000007000000}">
      <formula1>1</formula1>
      <formula2>4</formula2>
    </dataValidation>
  </dataValidations>
  <printOptions headings="1" gridLines="1"/>
  <pageMargins left="0.19685039370078741" right="0" top="0.98425196850393704" bottom="0.98425196850393704" header="0.51181102362204722" footer="0.51181102362204722"/>
  <pageSetup paperSize="9" fitToWidth="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2818" r:id="rId5" name="Button 2">
              <controlPr defaultSize="0" print="0" autoFill="0" autoPict="0" macro="[0]!Sort_Punten_1">
                <anchor moveWithCells="1" sizeWithCells="1">
                  <from>
                    <xdr:col>6</xdr:col>
                    <xdr:colOff>0</xdr:colOff>
                    <xdr:row>7</xdr:row>
                    <xdr:rowOff>7620</xdr:rowOff>
                  </from>
                  <to>
                    <xdr:col>12</xdr:col>
                    <xdr:colOff>0</xdr:colOff>
                    <xdr:row>7</xdr:row>
                    <xdr:rowOff>182880</xdr:rowOff>
                  </to>
                </anchor>
              </controlPr>
            </control>
          </mc:Choice>
        </mc:AlternateContent>
        <mc:AlternateContent xmlns:mc="http://schemas.openxmlformats.org/markup-compatibility/2006">
          <mc:Choice Requires="x14">
            <control shapeId="162819" r:id="rId6" name="Button 3">
              <controlPr defaultSize="0" print="0" autoFill="0" autoPict="0" macro="[0]!Sort_Punten_2">
                <anchor moveWithCells="1" sizeWithCells="1">
                  <from>
                    <xdr:col>14</xdr:col>
                    <xdr:colOff>22860</xdr:colOff>
                    <xdr:row>7</xdr:row>
                    <xdr:rowOff>0</xdr:rowOff>
                  </from>
                  <to>
                    <xdr:col>20</xdr:col>
                    <xdr:colOff>0</xdr:colOff>
                    <xdr:row>7</xdr:row>
                    <xdr:rowOff>175260</xdr:rowOff>
                  </to>
                </anchor>
              </controlPr>
            </control>
          </mc:Choice>
        </mc:AlternateContent>
        <mc:AlternateContent xmlns:mc="http://schemas.openxmlformats.org/markup-compatibility/2006">
          <mc:Choice Requires="x14">
            <control shapeId="16282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2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282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282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2824" r:id="rId11" name="Button 8">
              <controlPr defaultSize="0" print="0" autoFill="0" autoPict="0" macro="[0]!Sort_Pl_Punten_3">
                <anchor moveWithCells="1" sizeWithCells="1">
                  <from>
                    <xdr:col>28</xdr:col>
                    <xdr:colOff>190500</xdr:colOff>
                    <xdr:row>7</xdr:row>
                    <xdr:rowOff>22860</xdr:rowOff>
                  </from>
                  <to>
                    <xdr:col>30</xdr:col>
                    <xdr:colOff>0</xdr:colOff>
                    <xdr:row>8</xdr:row>
                    <xdr:rowOff>0</xdr:rowOff>
                  </to>
                </anchor>
              </controlPr>
            </control>
          </mc:Choice>
        </mc:AlternateContent>
        <mc:AlternateContent xmlns:mc="http://schemas.openxmlformats.org/markup-compatibility/2006">
          <mc:Choice Requires="x14">
            <control shapeId="16282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2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282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282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2829" r:id="rId16" name="Button 13">
              <controlPr defaultSize="0" print="0" autoFill="0" autoPict="0" macro="[0]!Sort_Punten_3">
                <anchor moveWithCells="1" sizeWithCells="1">
                  <from>
                    <xdr:col>22</xdr:col>
                    <xdr:colOff>22860</xdr:colOff>
                    <xdr:row>7</xdr:row>
                    <xdr:rowOff>7620</xdr:rowOff>
                  </from>
                  <to>
                    <xdr:col>28</xdr:col>
                    <xdr:colOff>7620</xdr:colOff>
                    <xdr:row>7</xdr:row>
                    <xdr:rowOff>182880</xdr:rowOff>
                  </to>
                </anchor>
              </controlPr>
            </control>
          </mc:Choice>
        </mc:AlternateContent>
        <mc:AlternateContent xmlns:mc="http://schemas.openxmlformats.org/markup-compatibility/2006">
          <mc:Choice Requires="x14">
            <control shapeId="162830" r:id="rId17" name="Button 1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2831" r:id="rId18" name="Button 15">
              <controlPr defaultSize="0" print="0" autoFill="0" autoPict="0" macro="[0]!Sort_Pl_Punten_4">
                <anchor moveWithCells="1" sizeWithCells="1">
                  <from>
                    <xdr:col>30</xdr:col>
                    <xdr:colOff>0</xdr:colOff>
                    <xdr:row>7</xdr:row>
                    <xdr:rowOff>7620</xdr:rowOff>
                  </from>
                  <to>
                    <xdr:col>36</xdr:col>
                    <xdr:colOff>7620</xdr:colOff>
                    <xdr:row>7</xdr:row>
                    <xdr:rowOff>182880</xdr:rowOff>
                  </to>
                </anchor>
              </controlPr>
            </control>
          </mc:Choice>
        </mc:AlternateContent>
        <mc:AlternateContent xmlns:mc="http://schemas.openxmlformats.org/markup-compatibility/2006">
          <mc:Choice Requires="x14">
            <control shapeId="162832" r:id="rId19" name="Button 16">
              <controlPr defaultSize="0" print="0" autoFill="0" autoPict="0" macro="[0]!Sort_Pl_Punten_5">
                <anchor moveWithCells="1" sizeWithCells="1">
                  <from>
                    <xdr:col>38</xdr:col>
                    <xdr:colOff>0</xdr:colOff>
                    <xdr:row>7</xdr:row>
                    <xdr:rowOff>22860</xdr:rowOff>
                  </from>
                  <to>
                    <xdr:col>45</xdr:col>
                    <xdr:colOff>190500</xdr:colOff>
                    <xdr:row>8</xdr:row>
                    <xdr:rowOff>0</xdr:rowOff>
                  </to>
                </anchor>
              </controlPr>
            </control>
          </mc:Choice>
        </mc:AlternateContent>
        <mc:AlternateContent xmlns:mc="http://schemas.openxmlformats.org/markup-compatibility/2006">
          <mc:Choice Requires="x14">
            <control shapeId="162833" r:id="rId20" name="Button 17">
              <controlPr defaultSize="0" print="0" autoFill="0" autoPict="0" macro="[0]!Sort_Punten_3">
                <anchor moveWithCells="1" sizeWithCells="1">
                  <from>
                    <xdr:col>38</xdr:col>
                    <xdr:colOff>0</xdr:colOff>
                    <xdr:row>6</xdr:row>
                    <xdr:rowOff>152400</xdr:rowOff>
                  </from>
                  <to>
                    <xdr:col>44</xdr:col>
                    <xdr:colOff>38100</xdr:colOff>
                    <xdr:row>7</xdr:row>
                    <xdr:rowOff>160020</xdr:rowOff>
                  </to>
                </anchor>
              </controlPr>
            </control>
          </mc:Choice>
        </mc:AlternateContent>
        <mc:AlternateContent xmlns:mc="http://schemas.openxmlformats.org/markup-compatibility/2006">
          <mc:Choice Requires="x14">
            <control shapeId="162834" r:id="rId21" name="Button 18">
              <controlPr defaultSize="0" print="0" autoFill="0" autoPict="0" macro="[0]!Sort_Pl_Punten_4">
                <anchor moveWithCells="1" sizeWithCells="1">
                  <from>
                    <xdr:col>46</xdr:col>
                    <xdr:colOff>0</xdr:colOff>
                    <xdr:row>7</xdr:row>
                    <xdr:rowOff>7620</xdr:rowOff>
                  </from>
                  <to>
                    <xdr:col>52</xdr:col>
                    <xdr:colOff>7620</xdr:colOff>
                    <xdr:row>7</xdr:row>
                    <xdr:rowOff>182880</xdr:rowOff>
                  </to>
                </anchor>
              </controlPr>
            </control>
          </mc:Choice>
        </mc:AlternateContent>
        <mc:AlternateContent xmlns:mc="http://schemas.openxmlformats.org/markup-compatibility/2006">
          <mc:Choice Requires="x14">
            <control shapeId="162835" r:id="rId22" name="Button 19">
              <controlPr defaultSize="0" print="0" autoFill="0" autoPict="0" macro="[0]!Sort_Pl_Punten_6">
                <anchor moveWithCells="1" sizeWithCells="1">
                  <from>
                    <xdr:col>53</xdr:col>
                    <xdr:colOff>30480</xdr:colOff>
                    <xdr:row>7</xdr:row>
                    <xdr:rowOff>0</xdr:rowOff>
                  </from>
                  <to>
                    <xdr:col>53</xdr:col>
                    <xdr:colOff>190500</xdr:colOff>
                    <xdr:row>7</xdr:row>
                    <xdr:rowOff>304800</xdr:rowOff>
                  </to>
                </anchor>
              </controlPr>
            </control>
          </mc:Choice>
        </mc:AlternateContent>
        <mc:AlternateContent xmlns:mc="http://schemas.openxmlformats.org/markup-compatibility/2006">
          <mc:Choice Requires="x14">
            <control shapeId="162836" r:id="rId23" name="Button 20">
              <controlPr defaultSize="0" print="0" autoFill="0" autoPict="0" macro="[0]!Sort_Pl_Punten_4">
                <anchor moveWithCells="1" sizeWithCells="1">
                  <from>
                    <xdr:col>30</xdr:col>
                    <xdr:colOff>0</xdr:colOff>
                    <xdr:row>7</xdr:row>
                    <xdr:rowOff>22860</xdr:rowOff>
                  </from>
                  <to>
                    <xdr:col>37</xdr:col>
                    <xdr:colOff>175260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4">
    <pageSetUpPr fitToPage="1"/>
  </sheetPr>
  <dimension ref="A1:CN11"/>
  <sheetViews>
    <sheetView workbookViewId="0">
      <pane xSplit="5" ySplit="8" topLeftCell="F9" activePane="bottomRight" state="frozen"/>
      <selection activeCell="C4" sqref="C4:E4"/>
      <selection pane="topRight" activeCell="C4" sqref="C4:E4"/>
      <selection pane="bottomLeft" activeCell="C4" sqref="C4:E4"/>
      <selection pane="bottomRight" activeCell="BG11" sqref="BG11"/>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1</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130</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118</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294</v>
      </c>
      <c r="C9" s="1" t="s">
        <v>295</v>
      </c>
      <c r="D9" s="1" t="s">
        <v>296</v>
      </c>
      <c r="E9" s="1" t="s">
        <v>352</v>
      </c>
      <c r="F9" s="111" t="s">
        <v>450</v>
      </c>
      <c r="N9" s="62">
        <v>99</v>
      </c>
      <c r="O9" s="63">
        <v>0</v>
      </c>
      <c r="P9" s="80">
        <v>64.41</v>
      </c>
      <c r="R9" s="63">
        <v>0</v>
      </c>
      <c r="S9" s="80">
        <v>31.06</v>
      </c>
      <c r="U9" s="63">
        <v>1</v>
      </c>
      <c r="V9" s="63">
        <v>1</v>
      </c>
      <c r="W9" s="62">
        <v>0</v>
      </c>
      <c r="X9" s="79">
        <v>63.53</v>
      </c>
      <c r="Z9" s="62">
        <v>0</v>
      </c>
      <c r="AA9" s="79">
        <v>34.07</v>
      </c>
      <c r="AC9" s="62">
        <v>1</v>
      </c>
      <c r="AD9" s="62">
        <v>1</v>
      </c>
      <c r="BC9">
        <f>N9+V9+AD9+AL9+AT9+BB9</f>
        <v>101</v>
      </c>
      <c r="BD9" s="24">
        <f>IF($O$4&gt;0,(LARGE(($N9,$V9,$AD9,$AL9,$AT9,$BB9),1)),"0")</f>
        <v>99</v>
      </c>
      <c r="BE9" s="24">
        <f>BC9-BD9</f>
        <v>2</v>
      </c>
      <c r="BH9" s="1" t="s">
        <v>438</v>
      </c>
      <c r="BI9" s="111" t="s">
        <v>440</v>
      </c>
      <c r="BK9">
        <f>IF(G9&gt;99,199,G9)</f>
        <v>0</v>
      </c>
      <c r="BL9">
        <f>IF(H9&gt;99,0,H9)</f>
        <v>0</v>
      </c>
      <c r="BM9">
        <f>IF(J9&gt;99,199,J9)</f>
        <v>0</v>
      </c>
      <c r="BN9">
        <f>IF(K9&gt;99,0,K9)</f>
        <v>0</v>
      </c>
      <c r="BO9">
        <f>BK9+BM9</f>
        <v>0</v>
      </c>
      <c r="BP9">
        <f>IF(O9&gt;99,199,O9)</f>
        <v>0</v>
      </c>
      <c r="BQ9">
        <f>IF(P9&gt;99,0,P9)</f>
        <v>64.41</v>
      </c>
      <c r="BR9">
        <f>IF(R9&gt;99,199,R9)</f>
        <v>0</v>
      </c>
      <c r="BS9">
        <f>IF(S9&gt;99,0,S9)</f>
        <v>31.06</v>
      </c>
      <c r="BT9">
        <f>BP9+BR9</f>
        <v>0</v>
      </c>
      <c r="BU9">
        <f>IF(W9&gt;99,199,W9)</f>
        <v>0</v>
      </c>
      <c r="BV9">
        <f>IF(X9&gt;99,0,X9)</f>
        <v>63.53</v>
      </c>
      <c r="BW9">
        <f>IF(Z9&gt;99,199,Z9)</f>
        <v>0</v>
      </c>
      <c r="BX9">
        <f>IF(AA9&gt;99,0,AA9)</f>
        <v>34.07</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A10" s="1">
        <v>2</v>
      </c>
      <c r="B10" s="1" t="s">
        <v>268</v>
      </c>
      <c r="C10" s="1" t="s">
        <v>232</v>
      </c>
      <c r="D10" s="1" t="s">
        <v>269</v>
      </c>
      <c r="E10" s="1" t="s">
        <v>352</v>
      </c>
      <c r="F10" s="111" t="s">
        <v>444</v>
      </c>
      <c r="G10" s="62">
        <v>0</v>
      </c>
      <c r="H10" s="78">
        <v>69.2</v>
      </c>
      <c r="J10" s="85">
        <v>4</v>
      </c>
      <c r="K10" s="79">
        <v>53.06</v>
      </c>
      <c r="M10" s="62">
        <v>1</v>
      </c>
      <c r="N10" s="62">
        <v>1</v>
      </c>
      <c r="O10" s="63">
        <v>0</v>
      </c>
      <c r="P10" s="80">
        <v>67.650000000000006</v>
      </c>
      <c r="R10" s="63">
        <v>4</v>
      </c>
      <c r="S10" s="80">
        <v>35.909999999999997</v>
      </c>
      <c r="U10" s="63">
        <v>2</v>
      </c>
      <c r="V10" s="63">
        <v>2</v>
      </c>
      <c r="W10" s="62">
        <v>4</v>
      </c>
      <c r="X10" s="79">
        <v>66.97</v>
      </c>
      <c r="AC10" s="62">
        <v>3</v>
      </c>
      <c r="AD10" s="62">
        <v>3</v>
      </c>
      <c r="BC10">
        <f>N10+V10+AD10+AL10+AT10+BB10</f>
        <v>6</v>
      </c>
      <c r="BD10" s="24">
        <f>IF($O$4&gt;0,(LARGE(($N10,$V10,$AD10,$AL10,$AT10,$BB10),1)),"0")</f>
        <v>3</v>
      </c>
      <c r="BE10" s="24">
        <f>BC10-BD10</f>
        <v>3</v>
      </c>
      <c r="BF10" s="1">
        <v>1</v>
      </c>
      <c r="BI10" s="111" t="s">
        <v>442</v>
      </c>
      <c r="BK10">
        <f>IF(G10&gt;99,199,G10)</f>
        <v>0</v>
      </c>
      <c r="BL10">
        <f>IF(H10&gt;99,0,H10)</f>
        <v>69.2</v>
      </c>
      <c r="BM10">
        <f>IF(J10&gt;99,199,J10)</f>
        <v>4</v>
      </c>
      <c r="BN10">
        <f>IF(K10&gt;99,0,K10)</f>
        <v>53.06</v>
      </c>
      <c r="BO10">
        <f>BK10+BM10</f>
        <v>4</v>
      </c>
      <c r="BP10">
        <f>IF(O10&gt;99,199,O10)</f>
        <v>0</v>
      </c>
      <c r="BQ10">
        <f>IF(P10&gt;99,0,P10)</f>
        <v>67.650000000000006</v>
      </c>
      <c r="BR10">
        <f>IF(R10&gt;99,199,R10)</f>
        <v>4</v>
      </c>
      <c r="BS10">
        <f>IF(S10&gt;99,0,S10)</f>
        <v>35.909999999999997</v>
      </c>
      <c r="BT10">
        <f>BP10+BR10</f>
        <v>4</v>
      </c>
      <c r="BU10">
        <f>IF(W10&gt;99,199,W10)</f>
        <v>4</v>
      </c>
      <c r="BV10">
        <f>IF(X10&gt;99,0,X10)</f>
        <v>66.97</v>
      </c>
      <c r="BW10">
        <f>IF(Z10&gt;99,199,Z10)</f>
        <v>0</v>
      </c>
      <c r="BX10">
        <f>IF(AA10&gt;99,0,AA10)</f>
        <v>0</v>
      </c>
      <c r="BY10">
        <f>BU10+BW10</f>
        <v>4</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row r="11" spans="1:92" x14ac:dyDescent="0.25">
      <c r="A11" s="1">
        <v>3</v>
      </c>
      <c r="B11" s="1" t="s">
        <v>270</v>
      </c>
      <c r="C11" s="1" t="s">
        <v>208</v>
      </c>
      <c r="D11" s="1" t="s">
        <v>271</v>
      </c>
      <c r="E11" s="1" t="s">
        <v>352</v>
      </c>
      <c r="F11" s="111" t="s">
        <v>450</v>
      </c>
      <c r="G11" s="62">
        <v>13</v>
      </c>
      <c r="H11" s="78">
        <v>90.25</v>
      </c>
      <c r="M11" s="62">
        <v>2</v>
      </c>
      <c r="N11" s="62">
        <v>2</v>
      </c>
      <c r="O11" s="63">
        <v>9</v>
      </c>
      <c r="P11" s="80">
        <v>81.33</v>
      </c>
      <c r="U11" s="63">
        <v>3</v>
      </c>
      <c r="V11" s="63">
        <v>3</v>
      </c>
      <c r="W11" s="62">
        <v>0</v>
      </c>
      <c r="X11" s="79">
        <v>66.77</v>
      </c>
      <c r="Z11" s="62">
        <v>0</v>
      </c>
      <c r="AA11" s="79">
        <v>36.630000000000003</v>
      </c>
      <c r="AC11" s="62">
        <v>2</v>
      </c>
      <c r="AD11" s="62">
        <v>2</v>
      </c>
      <c r="BC11">
        <f>N11+V11+AD11+AL11+AT11+BB11</f>
        <v>7</v>
      </c>
      <c r="BD11" s="24">
        <f>IF($O$4&gt;0,(LARGE(($N11,$V11,$AD11,$AL11,$AT11,$BB11),1)),"0")</f>
        <v>3</v>
      </c>
      <c r="BE11" s="24">
        <f>BC11-BD11</f>
        <v>4</v>
      </c>
      <c r="BG11" s="1">
        <v>1</v>
      </c>
      <c r="BK11">
        <f>IF(G11&gt;99,199,G11)</f>
        <v>13</v>
      </c>
      <c r="BL11">
        <f>IF(H11&gt;99,0,H11)</f>
        <v>90.25</v>
      </c>
      <c r="BM11">
        <f>IF(J11&gt;99,199,J11)</f>
        <v>0</v>
      </c>
      <c r="BN11">
        <f>IF(K11&gt;99,0,K11)</f>
        <v>0</v>
      </c>
      <c r="BO11">
        <f>BK11+BM11</f>
        <v>13</v>
      </c>
      <c r="BP11">
        <f>IF(O11&gt;99,199,O11)</f>
        <v>9</v>
      </c>
      <c r="BQ11">
        <f>IF(P11&gt;99,0,P11)</f>
        <v>81.33</v>
      </c>
      <c r="BR11">
        <f>IF(R11&gt;99,199,R11)</f>
        <v>0</v>
      </c>
      <c r="BS11">
        <f>IF(S11&gt;99,0,S11)</f>
        <v>0</v>
      </c>
      <c r="BT11">
        <f>BP11+BR11</f>
        <v>9</v>
      </c>
      <c r="BU11">
        <f>IF(W11&gt;99,199,W11)</f>
        <v>0</v>
      </c>
      <c r="BV11">
        <f>IF(X11&gt;99,0,X11)</f>
        <v>66.77</v>
      </c>
      <c r="BW11">
        <f>IF(Z11&gt;99,199,Z11)</f>
        <v>0</v>
      </c>
      <c r="BX11">
        <f>IF(AA11&gt;99,0,AA11)</f>
        <v>36.630000000000003</v>
      </c>
      <c r="BY11">
        <f>BU11+BW11</f>
        <v>0</v>
      </c>
      <c r="BZ11">
        <f>IF(AE11&gt;99,199,AE11)</f>
        <v>0</v>
      </c>
      <c r="CA11">
        <f>IF(AF11&gt;99,0,AF11)</f>
        <v>0</v>
      </c>
      <c r="CB11">
        <f>IF(AH11&gt;99,199,AH11)</f>
        <v>0</v>
      </c>
      <c r="CC11">
        <f>IF(AI11&gt;99,0,AI11)</f>
        <v>0</v>
      </c>
      <c r="CD11">
        <f>BZ11+CB11</f>
        <v>0</v>
      </c>
      <c r="CE11">
        <f>IF(AM11&gt;99,199,AM11)</f>
        <v>0</v>
      </c>
      <c r="CF11">
        <f>IF(AN11&gt;99,0,AN11)</f>
        <v>0</v>
      </c>
      <c r="CG11">
        <f>IF(AP11&gt;99,199,AP11)</f>
        <v>0</v>
      </c>
      <c r="CH11">
        <f>IF(AQ11&gt;99,0,AQ11)</f>
        <v>0</v>
      </c>
      <c r="CI11">
        <f>CE11+CG11</f>
        <v>0</v>
      </c>
      <c r="CJ11">
        <f>IF(AU11&gt;99,199,AU11)</f>
        <v>0</v>
      </c>
      <c r="CK11">
        <f>IF(AV11&gt;99,0,AV11)</f>
        <v>0</v>
      </c>
      <c r="CL11">
        <f>IF(AX11&gt;99,199,AX11)</f>
        <v>0</v>
      </c>
      <c r="CM11">
        <f>IF(AY11&gt;99,0,AY11)</f>
        <v>0</v>
      </c>
      <c r="CN11">
        <f>CJ11+CL11</f>
        <v>0</v>
      </c>
    </row>
  </sheetData>
  <sheetProtection sheet="1" objects="1" scenarios="1"/>
  <sortState xmlns:xlrd2="http://schemas.microsoft.com/office/spreadsheetml/2017/richdata2" ref="A9:CN11">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A00-000000000000}">
      <formula1>1</formula1>
      <formula2>4</formula2>
    </dataValidation>
    <dataValidation type="whole" allowBlank="1" showInputMessage="1" showErrorMessage="1" sqref="BG4" xr:uid="{00000000-0002-0000-0A00-000001000000}">
      <formula1>1</formula1>
      <formula2>2</formula2>
    </dataValidation>
    <dataValidation type="whole" operator="lessThan" allowBlank="1" showInputMessage="1" showErrorMessage="1" sqref="BG5" xr:uid="{00000000-0002-0000-0A00-000002000000}">
      <formula1>9</formula1>
    </dataValidation>
    <dataValidation type="whole" operator="lessThan" allowBlank="1" showInputMessage="1" showErrorMessage="1" sqref="BG6" xr:uid="{00000000-0002-0000-0A00-000003000000}">
      <formula1>340</formula1>
    </dataValidation>
    <dataValidation type="list" allowBlank="1" showInputMessage="1" showErrorMessage="1" sqref="BH1:BH2 BH9:BH65336" xr:uid="{00000000-0002-0000-0A00-000004000000}">
      <formula1>"ja,nee"</formula1>
    </dataValidation>
    <dataValidation type="decimal" allowBlank="1" showInputMessage="1" showErrorMessage="1" sqref="H1:H2 K1:K2 P1:P2 S1:S2 X1:X2 AA1:AA2 AI1:AI2 AF1:AF2 AN1:AN2 AQ1:AQ2 AY1:AY2 AV1:AV2 AV9:AV65336 AY9:AY65336 AN9:AN65336 AQ9:AQ65336 AF9:AF65336 K9:K65336 S9:S65336 P9:P65336 X9:X65336 AA9:AA65336 H9:H65336 AI9:AI65336" xr:uid="{00000000-0002-0000-0A00-000005000000}">
      <formula1>0</formula1>
      <formula2>999</formula2>
    </dataValidation>
    <dataValidation type="decimal" allowBlank="1" showInputMessage="1" showErrorMessage="1" sqref="L1:L2 I1:I2 T1:T2 Q1:Q2 AG1:AG2 AB1:AB2 Y1:Y2 AJ1:AJ2 AR1:AR2 AO1:AO2 AW1:AW2 AZ1:AZ2 AZ9:AZ65336 AW9:AW65336 AR9:AR65336 AO9:AO65336 AJ9:AJ65336 Q9:Q65336 AG9:AG65336 AB9:AB65336 I9:I65336 T9:T65336 Y9:Y65336 L9:L65336" xr:uid="{00000000-0002-0000-0A00-000006000000}">
      <formula1>0</formula1>
      <formula2>10</formula2>
    </dataValidation>
    <dataValidation operator="lessThan" allowBlank="1" showInputMessage="1" showErrorMessage="1" sqref="O1:O2 AE1:AE2 AU1:AU2 AU9:AU65336 AE9:AE65336 O9:O65336" xr:uid="{00000000-0002-0000-0A00-000007000000}"/>
  </dataValidations>
  <printOptions headings="1" gridLines="1"/>
  <pageMargins left="0.19685039370078741" right="0" top="0.98425196850393704" bottom="0.98425196850393704" header="0.51181102362204722" footer="0.51181102362204722"/>
  <pageSetup paperSize="9"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6674"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6675"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667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667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667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667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6680"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668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668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668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668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6685"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6686"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6687"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6688"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6689"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6690"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6691"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6692"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8">
    <pageSetUpPr fitToPage="1"/>
  </sheetPr>
  <dimension ref="A1:CN20"/>
  <sheetViews>
    <sheetView workbookViewId="0">
      <pane xSplit="5" ySplit="8" topLeftCell="R9" activePane="bottomRight" state="frozen"/>
      <selection activeCell="C4" sqref="C4:E4"/>
      <selection pane="topRight" activeCell="C4" sqref="C4:E4"/>
      <selection pane="bottomLeft" activeCell="C4" sqref="C4:E4"/>
      <selection pane="bottomRight" activeCell="BG20" sqref="BG2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4</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130</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272</v>
      </c>
      <c r="C9" s="1" t="s">
        <v>215</v>
      </c>
      <c r="D9" s="1" t="s">
        <v>273</v>
      </c>
      <c r="E9" s="1" t="s">
        <v>353</v>
      </c>
      <c r="F9" s="111" t="s">
        <v>446</v>
      </c>
      <c r="G9" s="62">
        <v>0</v>
      </c>
      <c r="H9" s="78">
        <v>68.47</v>
      </c>
      <c r="J9" s="85">
        <v>0</v>
      </c>
      <c r="K9" s="79">
        <v>29.59</v>
      </c>
      <c r="M9" s="62">
        <v>1</v>
      </c>
      <c r="N9" s="62">
        <v>1</v>
      </c>
      <c r="O9" s="63">
        <v>4</v>
      </c>
      <c r="P9" s="80">
        <v>68.290000000000006</v>
      </c>
      <c r="U9" s="63">
        <v>2</v>
      </c>
      <c r="V9" s="63">
        <v>2</v>
      </c>
      <c r="W9" s="62">
        <v>0</v>
      </c>
      <c r="X9" s="79">
        <v>68.58</v>
      </c>
      <c r="Z9" s="62">
        <v>0</v>
      </c>
      <c r="AA9" s="79">
        <v>30.89</v>
      </c>
      <c r="AC9" s="62">
        <v>1</v>
      </c>
      <c r="AD9" s="62">
        <v>1</v>
      </c>
      <c r="BC9">
        <f t="shared" ref="BC9:BC20" si="0">N9+V9+AD9+AL9+AT9+BB9</f>
        <v>4</v>
      </c>
      <c r="BD9" s="24">
        <f>IF($O$4&gt;0,(LARGE(($N9,$V9,$AD9,$AL9,$AT9,$BB9),1)),"0")</f>
        <v>2</v>
      </c>
      <c r="BE9" s="24">
        <f t="shared" ref="BE9:BE20" si="1">BC9-BD9</f>
        <v>2</v>
      </c>
      <c r="BF9" s="1">
        <v>1</v>
      </c>
      <c r="BI9" s="111" t="s">
        <v>442</v>
      </c>
      <c r="BK9">
        <f t="shared" ref="BK9:BK20" si="2">IF(G9&gt;99,199,G9)</f>
        <v>0</v>
      </c>
      <c r="BL9">
        <f t="shared" ref="BL9:BL20" si="3">IF(H9&gt;99,0,H9)</f>
        <v>68.47</v>
      </c>
      <c r="BM9">
        <f t="shared" ref="BM9:BM20" si="4">IF(J9&gt;99,199,J9)</f>
        <v>0</v>
      </c>
      <c r="BN9">
        <f t="shared" ref="BN9:BN20" si="5">IF(K9&gt;99,0,K9)</f>
        <v>29.59</v>
      </c>
      <c r="BO9">
        <f t="shared" ref="BO9:BO20" si="6">BK9+BM9</f>
        <v>0</v>
      </c>
      <c r="BP9">
        <f t="shared" ref="BP9:BP20" si="7">IF(O9&gt;99,199,O9)</f>
        <v>4</v>
      </c>
      <c r="BQ9">
        <f t="shared" ref="BQ9:BQ20" si="8">IF(P9&gt;99,0,P9)</f>
        <v>68.290000000000006</v>
      </c>
      <c r="BR9">
        <f t="shared" ref="BR9:BR20" si="9">IF(R9&gt;99,199,R9)</f>
        <v>0</v>
      </c>
      <c r="BS9">
        <f t="shared" ref="BS9:BS20" si="10">IF(S9&gt;99,0,S9)</f>
        <v>0</v>
      </c>
      <c r="BT9">
        <f t="shared" ref="BT9:BT20" si="11">BP9+BR9</f>
        <v>4</v>
      </c>
      <c r="BU9">
        <f t="shared" ref="BU9:BU20" si="12">IF(W9&gt;99,199,W9)</f>
        <v>0</v>
      </c>
      <c r="BV9">
        <f t="shared" ref="BV9:BV20" si="13">IF(X9&gt;99,0,X9)</f>
        <v>68.58</v>
      </c>
      <c r="BW9">
        <f t="shared" ref="BW9:BW20" si="14">IF(Z9&gt;99,199,Z9)</f>
        <v>0</v>
      </c>
      <c r="BX9">
        <f t="shared" ref="BX9:BX20" si="15">IF(AA9&gt;99,0,AA9)</f>
        <v>30.89</v>
      </c>
      <c r="BY9">
        <f t="shared" ref="BY9:BY20" si="16">BU9+BW9</f>
        <v>0</v>
      </c>
      <c r="BZ9">
        <f t="shared" ref="BZ9:BZ20" si="17">IF(AE9&gt;99,199,AE9)</f>
        <v>0</v>
      </c>
      <c r="CA9">
        <f t="shared" ref="CA9:CA20" si="18">IF(AF9&gt;99,0,AF9)</f>
        <v>0</v>
      </c>
      <c r="CB9">
        <f t="shared" ref="CB9:CB20" si="19">IF(AH9&gt;99,199,AH9)</f>
        <v>0</v>
      </c>
      <c r="CC9">
        <f t="shared" ref="CC9:CC20" si="20">IF(AI9&gt;99,0,AI9)</f>
        <v>0</v>
      </c>
      <c r="CD9">
        <f t="shared" ref="CD9:CD20" si="21">BZ9+CB9</f>
        <v>0</v>
      </c>
      <c r="CE9">
        <f t="shared" ref="CE9:CE20" si="22">IF(AM9&gt;99,199,AM9)</f>
        <v>0</v>
      </c>
      <c r="CF9">
        <f t="shared" ref="CF9:CF20" si="23">IF(AN9&gt;99,0,AN9)</f>
        <v>0</v>
      </c>
      <c r="CG9">
        <f t="shared" ref="CG9:CG20" si="24">IF(AP9&gt;99,199,AP9)</f>
        <v>0</v>
      </c>
      <c r="CH9">
        <f t="shared" ref="CH9:CH20" si="25">IF(AQ9&gt;99,0,AQ9)</f>
        <v>0</v>
      </c>
      <c r="CI9">
        <f t="shared" ref="CI9:CI20" si="26">CE9+CG9</f>
        <v>0</v>
      </c>
      <c r="CJ9">
        <f t="shared" ref="CJ9:CJ20" si="27">IF(AU9&gt;99,199,AU9)</f>
        <v>0</v>
      </c>
      <c r="CK9">
        <f t="shared" ref="CK9:CK20" si="28">IF(AV9&gt;99,0,AV9)</f>
        <v>0</v>
      </c>
      <c r="CL9">
        <f t="shared" ref="CL9:CL20" si="29">IF(AX9&gt;99,199,AX9)</f>
        <v>0</v>
      </c>
      <c r="CM9">
        <f t="shared" ref="CM9:CM20" si="30">IF(AY9&gt;99,0,AY9)</f>
        <v>0</v>
      </c>
      <c r="CN9">
        <f t="shared" ref="CN9:CN20" si="31">CJ9+CL9</f>
        <v>0</v>
      </c>
    </row>
    <row r="10" spans="1:92" x14ac:dyDescent="0.25">
      <c r="A10" s="1">
        <v>2</v>
      </c>
      <c r="B10" s="1" t="s">
        <v>276</v>
      </c>
      <c r="C10" s="1" t="s">
        <v>252</v>
      </c>
      <c r="D10" s="1" t="s">
        <v>277</v>
      </c>
      <c r="E10" s="1" t="s">
        <v>353</v>
      </c>
      <c r="F10" s="111" t="s">
        <v>449</v>
      </c>
      <c r="G10" s="62">
        <v>0</v>
      </c>
      <c r="H10" s="78">
        <v>59.45</v>
      </c>
      <c r="J10" s="85">
        <v>0</v>
      </c>
      <c r="K10" s="79">
        <v>32.24</v>
      </c>
      <c r="M10" s="62">
        <v>3</v>
      </c>
      <c r="N10" s="62">
        <v>3</v>
      </c>
      <c r="O10" s="63">
        <v>0</v>
      </c>
      <c r="P10" s="80">
        <v>58.29</v>
      </c>
      <c r="R10" s="63">
        <v>0</v>
      </c>
      <c r="S10" s="80">
        <v>29.17</v>
      </c>
      <c r="U10" s="63">
        <v>1</v>
      </c>
      <c r="V10" s="63">
        <v>1</v>
      </c>
      <c r="W10" s="62">
        <v>0</v>
      </c>
      <c r="X10" s="79">
        <v>67.62</v>
      </c>
      <c r="Z10" s="62">
        <v>4</v>
      </c>
      <c r="AA10" s="79">
        <v>34.93</v>
      </c>
      <c r="AC10" s="62">
        <v>4</v>
      </c>
      <c r="AD10" s="62">
        <v>4</v>
      </c>
      <c r="BC10">
        <f t="shared" si="0"/>
        <v>8</v>
      </c>
      <c r="BD10" s="24">
        <f>IF($O$4&gt;0,(LARGE(($N10,$V10,$AD10,$AL10,$AT10,$BB10),1)),"0")</f>
        <v>4</v>
      </c>
      <c r="BE10" s="24">
        <f t="shared" si="1"/>
        <v>4</v>
      </c>
      <c r="BF10" s="1">
        <v>2</v>
      </c>
      <c r="BK10">
        <f t="shared" si="2"/>
        <v>0</v>
      </c>
      <c r="BL10">
        <f t="shared" si="3"/>
        <v>59.45</v>
      </c>
      <c r="BM10">
        <f t="shared" si="4"/>
        <v>0</v>
      </c>
      <c r="BN10">
        <f t="shared" si="5"/>
        <v>32.24</v>
      </c>
      <c r="BO10">
        <f t="shared" si="6"/>
        <v>0</v>
      </c>
      <c r="BP10">
        <f t="shared" si="7"/>
        <v>0</v>
      </c>
      <c r="BQ10">
        <f t="shared" si="8"/>
        <v>58.29</v>
      </c>
      <c r="BR10">
        <f t="shared" si="9"/>
        <v>0</v>
      </c>
      <c r="BS10">
        <f t="shared" si="10"/>
        <v>29.17</v>
      </c>
      <c r="BT10">
        <f t="shared" si="11"/>
        <v>0</v>
      </c>
      <c r="BU10">
        <f t="shared" si="12"/>
        <v>0</v>
      </c>
      <c r="BV10">
        <f t="shared" si="13"/>
        <v>67.62</v>
      </c>
      <c r="BW10">
        <f t="shared" si="14"/>
        <v>4</v>
      </c>
      <c r="BX10">
        <f t="shared" si="15"/>
        <v>34.93</v>
      </c>
      <c r="BY10">
        <f t="shared" si="16"/>
        <v>4</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286</v>
      </c>
      <c r="C11" s="1" t="s">
        <v>249</v>
      </c>
      <c r="D11" s="1" t="s">
        <v>287</v>
      </c>
      <c r="E11" s="1" t="s">
        <v>353</v>
      </c>
      <c r="F11" s="111" t="s">
        <v>452</v>
      </c>
      <c r="G11" s="62">
        <v>4</v>
      </c>
      <c r="H11" s="78">
        <v>66.45</v>
      </c>
      <c r="M11" s="62">
        <v>7</v>
      </c>
      <c r="N11" s="62">
        <v>7</v>
      </c>
      <c r="O11" s="63">
        <v>4</v>
      </c>
      <c r="P11" s="80">
        <v>69.47</v>
      </c>
      <c r="U11" s="63">
        <v>3</v>
      </c>
      <c r="V11" s="63">
        <v>3</v>
      </c>
      <c r="W11" s="62">
        <v>0</v>
      </c>
      <c r="X11" s="79">
        <v>73.930000000000007</v>
      </c>
      <c r="Z11" s="62">
        <v>0</v>
      </c>
      <c r="AA11" s="79">
        <v>32.78</v>
      </c>
      <c r="AC11" s="62">
        <v>2</v>
      </c>
      <c r="AD11" s="62">
        <v>2</v>
      </c>
      <c r="BC11">
        <f t="shared" si="0"/>
        <v>12</v>
      </c>
      <c r="BD11" s="24">
        <f>IF($O$4&gt;0,(LARGE(($N11,$V11,$AD11,$AL11,$AT11,$BB11),1)),"0")</f>
        <v>7</v>
      </c>
      <c r="BE11" s="24">
        <f t="shared" si="1"/>
        <v>5</v>
      </c>
      <c r="BF11" s="1">
        <v>3</v>
      </c>
      <c r="BK11">
        <f t="shared" si="2"/>
        <v>4</v>
      </c>
      <c r="BL11">
        <f t="shared" si="3"/>
        <v>66.45</v>
      </c>
      <c r="BM11">
        <f t="shared" si="4"/>
        <v>0</v>
      </c>
      <c r="BN11">
        <f t="shared" si="5"/>
        <v>0</v>
      </c>
      <c r="BO11">
        <f t="shared" si="6"/>
        <v>4</v>
      </c>
      <c r="BP11">
        <f t="shared" si="7"/>
        <v>4</v>
      </c>
      <c r="BQ11">
        <f t="shared" si="8"/>
        <v>69.47</v>
      </c>
      <c r="BR11">
        <f t="shared" si="9"/>
        <v>0</v>
      </c>
      <c r="BS11">
        <f t="shared" si="10"/>
        <v>0</v>
      </c>
      <c r="BT11">
        <f t="shared" si="11"/>
        <v>4</v>
      </c>
      <c r="BU11">
        <f t="shared" si="12"/>
        <v>0</v>
      </c>
      <c r="BV11">
        <f t="shared" si="13"/>
        <v>73.930000000000007</v>
      </c>
      <c r="BW11">
        <f t="shared" si="14"/>
        <v>0</v>
      </c>
      <c r="BX11">
        <f t="shared" si="15"/>
        <v>32.78</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407</v>
      </c>
      <c r="C12" s="1" t="s">
        <v>434</v>
      </c>
      <c r="D12" s="1" t="s">
        <v>408</v>
      </c>
      <c r="E12" s="1" t="s">
        <v>435</v>
      </c>
      <c r="F12" s="111" t="s">
        <v>444</v>
      </c>
      <c r="N12" s="62">
        <v>99</v>
      </c>
      <c r="O12" s="63">
        <v>4</v>
      </c>
      <c r="P12" s="80">
        <v>71.239999999999995</v>
      </c>
      <c r="U12" s="63">
        <v>4</v>
      </c>
      <c r="V12" s="63">
        <v>4</v>
      </c>
      <c r="W12" s="62">
        <v>0</v>
      </c>
      <c r="X12" s="79">
        <v>70.989999999999995</v>
      </c>
      <c r="Z12" s="62">
        <v>0</v>
      </c>
      <c r="AA12" s="79">
        <v>44.05</v>
      </c>
      <c r="AC12" s="62">
        <v>3</v>
      </c>
      <c r="AD12" s="62">
        <v>3</v>
      </c>
      <c r="BC12">
        <f t="shared" si="0"/>
        <v>106</v>
      </c>
      <c r="BD12" s="24">
        <f>IF($O$4&gt;0,(LARGE(($N12,$V12,$AD12,$AL12,$AT12,$BB12),1)),"0")</f>
        <v>99</v>
      </c>
      <c r="BE12" s="24">
        <f t="shared" si="1"/>
        <v>7</v>
      </c>
      <c r="BF12" s="1">
        <v>4</v>
      </c>
      <c r="BK12">
        <f t="shared" si="2"/>
        <v>0</v>
      </c>
      <c r="BL12">
        <f t="shared" si="3"/>
        <v>0</v>
      </c>
      <c r="BM12">
        <f t="shared" si="4"/>
        <v>0</v>
      </c>
      <c r="BN12">
        <f t="shared" si="5"/>
        <v>0</v>
      </c>
      <c r="BO12">
        <f t="shared" si="6"/>
        <v>0</v>
      </c>
      <c r="BP12">
        <f t="shared" si="7"/>
        <v>4</v>
      </c>
      <c r="BQ12">
        <f t="shared" si="8"/>
        <v>71.239999999999995</v>
      </c>
      <c r="BR12">
        <f t="shared" si="9"/>
        <v>0</v>
      </c>
      <c r="BS12">
        <f t="shared" si="10"/>
        <v>0</v>
      </c>
      <c r="BT12">
        <f t="shared" si="11"/>
        <v>4</v>
      </c>
      <c r="BU12">
        <f t="shared" si="12"/>
        <v>0</v>
      </c>
      <c r="BV12">
        <f t="shared" si="13"/>
        <v>70.989999999999995</v>
      </c>
      <c r="BW12">
        <f t="shared" si="14"/>
        <v>0</v>
      </c>
      <c r="BX12">
        <f t="shared" si="15"/>
        <v>44.05</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274</v>
      </c>
      <c r="C13" s="1" t="s">
        <v>354</v>
      </c>
      <c r="D13" s="1" t="s">
        <v>275</v>
      </c>
      <c r="E13" s="1" t="s">
        <v>353</v>
      </c>
      <c r="F13" s="111" t="s">
        <v>451</v>
      </c>
      <c r="G13" s="62">
        <v>0</v>
      </c>
      <c r="H13" s="78">
        <v>65</v>
      </c>
      <c r="J13" s="85">
        <v>0</v>
      </c>
      <c r="K13" s="79">
        <v>31.89</v>
      </c>
      <c r="M13" s="62">
        <v>2</v>
      </c>
      <c r="N13" s="62">
        <v>2</v>
      </c>
      <c r="O13" s="63">
        <v>9</v>
      </c>
      <c r="P13" s="80">
        <v>82.47</v>
      </c>
      <c r="U13" s="63">
        <v>6</v>
      </c>
      <c r="V13" s="63">
        <v>6</v>
      </c>
      <c r="W13" s="112" t="s">
        <v>254</v>
      </c>
      <c r="AD13" s="62">
        <v>90</v>
      </c>
      <c r="BC13">
        <f t="shared" si="0"/>
        <v>98</v>
      </c>
      <c r="BD13" s="24">
        <f>IF($O$4&gt;0,(LARGE(($N13,$V13,$AD13,$AL13,$AT13,$BB13),1)),"0")</f>
        <v>90</v>
      </c>
      <c r="BE13" s="24">
        <f t="shared" si="1"/>
        <v>8</v>
      </c>
      <c r="BG13" s="1">
        <v>1</v>
      </c>
      <c r="BK13">
        <f t="shared" si="2"/>
        <v>0</v>
      </c>
      <c r="BL13">
        <f t="shared" si="3"/>
        <v>65</v>
      </c>
      <c r="BM13">
        <f t="shared" si="4"/>
        <v>0</v>
      </c>
      <c r="BN13">
        <f t="shared" si="5"/>
        <v>31.89</v>
      </c>
      <c r="BO13">
        <f t="shared" si="6"/>
        <v>0</v>
      </c>
      <c r="BP13">
        <f t="shared" si="7"/>
        <v>9</v>
      </c>
      <c r="BQ13">
        <f t="shared" si="8"/>
        <v>82.47</v>
      </c>
      <c r="BR13">
        <f t="shared" si="9"/>
        <v>0</v>
      </c>
      <c r="BS13">
        <f t="shared" si="10"/>
        <v>0</v>
      </c>
      <c r="BT13">
        <f t="shared" si="11"/>
        <v>9</v>
      </c>
      <c r="BU13">
        <f t="shared" si="12"/>
        <v>199</v>
      </c>
      <c r="BV13">
        <f t="shared" si="13"/>
        <v>0</v>
      </c>
      <c r="BW13">
        <f t="shared" si="14"/>
        <v>0</v>
      </c>
      <c r="BX13">
        <f t="shared" si="15"/>
        <v>0</v>
      </c>
      <c r="BY13">
        <f t="shared" si="16"/>
        <v>199</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281</v>
      </c>
      <c r="C14" s="1" t="s">
        <v>282</v>
      </c>
      <c r="D14" s="1" t="s">
        <v>283</v>
      </c>
      <c r="E14" s="1" t="s">
        <v>353</v>
      </c>
      <c r="F14" s="111" t="s">
        <v>445</v>
      </c>
      <c r="G14" s="62">
        <v>0</v>
      </c>
      <c r="H14" s="78">
        <v>68.25</v>
      </c>
      <c r="J14" s="85">
        <v>0</v>
      </c>
      <c r="K14" s="79">
        <v>32.799999999999997</v>
      </c>
      <c r="M14" s="62">
        <v>5</v>
      </c>
      <c r="N14" s="62">
        <v>5</v>
      </c>
      <c r="V14" s="63">
        <v>99</v>
      </c>
      <c r="W14" s="62">
        <v>0</v>
      </c>
      <c r="X14" s="79">
        <v>78.48</v>
      </c>
      <c r="Z14" s="62">
        <v>6</v>
      </c>
      <c r="AA14" s="79">
        <v>57.5</v>
      </c>
      <c r="AC14" s="62">
        <v>5</v>
      </c>
      <c r="AD14" s="62">
        <v>5</v>
      </c>
      <c r="BC14">
        <f t="shared" si="0"/>
        <v>109</v>
      </c>
      <c r="BD14" s="24">
        <f>IF($O$4&gt;0,(LARGE(($N14,$V14,$AD14,$AL14,$AT14,$BB14),1)),"0")</f>
        <v>99</v>
      </c>
      <c r="BE14" s="24">
        <f t="shared" si="1"/>
        <v>10</v>
      </c>
      <c r="BG14" s="1">
        <v>2</v>
      </c>
      <c r="BK14">
        <f t="shared" si="2"/>
        <v>0</v>
      </c>
      <c r="BL14">
        <f t="shared" si="3"/>
        <v>68.25</v>
      </c>
      <c r="BM14">
        <f t="shared" si="4"/>
        <v>0</v>
      </c>
      <c r="BN14">
        <f t="shared" si="5"/>
        <v>32.799999999999997</v>
      </c>
      <c r="BO14">
        <f t="shared" si="6"/>
        <v>0</v>
      </c>
      <c r="BP14">
        <f t="shared" si="7"/>
        <v>0</v>
      </c>
      <c r="BQ14">
        <f t="shared" si="8"/>
        <v>0</v>
      </c>
      <c r="BR14">
        <f t="shared" si="9"/>
        <v>0</v>
      </c>
      <c r="BS14">
        <f t="shared" si="10"/>
        <v>0</v>
      </c>
      <c r="BT14">
        <f t="shared" si="11"/>
        <v>0</v>
      </c>
      <c r="BU14">
        <f t="shared" si="12"/>
        <v>0</v>
      </c>
      <c r="BV14">
        <f t="shared" si="13"/>
        <v>78.48</v>
      </c>
      <c r="BW14">
        <f t="shared" si="14"/>
        <v>6</v>
      </c>
      <c r="BX14">
        <f t="shared" si="15"/>
        <v>57.5</v>
      </c>
      <c r="BY14">
        <f t="shared" si="16"/>
        <v>6</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284</v>
      </c>
      <c r="C15" s="1" t="s">
        <v>279</v>
      </c>
      <c r="D15" s="1" t="s">
        <v>285</v>
      </c>
      <c r="E15" s="1" t="s">
        <v>353</v>
      </c>
      <c r="F15" s="1" t="s">
        <v>159</v>
      </c>
      <c r="G15" s="62">
        <v>0</v>
      </c>
      <c r="H15" s="78">
        <v>82.35</v>
      </c>
      <c r="J15" s="85">
        <v>0</v>
      </c>
      <c r="K15" s="79">
        <v>37.340000000000003</v>
      </c>
      <c r="M15" s="62">
        <v>6</v>
      </c>
      <c r="N15" s="62">
        <v>6</v>
      </c>
      <c r="V15" s="63">
        <v>99</v>
      </c>
      <c r="W15" s="62">
        <v>4</v>
      </c>
      <c r="X15" s="79">
        <v>77.16</v>
      </c>
      <c r="AC15" s="62">
        <v>6</v>
      </c>
      <c r="AD15" s="62">
        <v>6</v>
      </c>
      <c r="BC15">
        <f t="shared" si="0"/>
        <v>111</v>
      </c>
      <c r="BD15" s="24">
        <f>IF($O$4&gt;0,(LARGE(($N15,$V15,$AD15,$AL15,$AT15,$BB15),1)),"0")</f>
        <v>99</v>
      </c>
      <c r="BE15" s="24">
        <f t="shared" si="1"/>
        <v>12</v>
      </c>
      <c r="BK15">
        <f t="shared" si="2"/>
        <v>0</v>
      </c>
      <c r="BL15">
        <f t="shared" si="3"/>
        <v>82.35</v>
      </c>
      <c r="BM15">
        <f t="shared" si="4"/>
        <v>0</v>
      </c>
      <c r="BN15">
        <f t="shared" si="5"/>
        <v>37.340000000000003</v>
      </c>
      <c r="BO15">
        <f t="shared" si="6"/>
        <v>0</v>
      </c>
      <c r="BP15">
        <f t="shared" si="7"/>
        <v>0</v>
      </c>
      <c r="BQ15">
        <f t="shared" si="8"/>
        <v>0</v>
      </c>
      <c r="BR15">
        <f t="shared" si="9"/>
        <v>0</v>
      </c>
      <c r="BS15">
        <f t="shared" si="10"/>
        <v>0</v>
      </c>
      <c r="BT15">
        <f t="shared" si="11"/>
        <v>0</v>
      </c>
      <c r="BU15">
        <f t="shared" si="12"/>
        <v>4</v>
      </c>
      <c r="BV15">
        <f t="shared" si="13"/>
        <v>77.16</v>
      </c>
      <c r="BW15">
        <f t="shared" si="14"/>
        <v>0</v>
      </c>
      <c r="BX15">
        <f t="shared" si="15"/>
        <v>0</v>
      </c>
      <c r="BY15">
        <f t="shared" si="16"/>
        <v>4</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A16" s="1">
        <v>8</v>
      </c>
      <c r="B16" s="1" t="s">
        <v>234</v>
      </c>
      <c r="C16" s="1" t="s">
        <v>235</v>
      </c>
      <c r="D16" s="1" t="s">
        <v>236</v>
      </c>
      <c r="E16" s="1" t="s">
        <v>353</v>
      </c>
      <c r="F16" s="111" t="s">
        <v>449</v>
      </c>
      <c r="G16" s="62">
        <v>12</v>
      </c>
      <c r="H16" s="78">
        <v>72.64</v>
      </c>
      <c r="M16" s="62">
        <v>8</v>
      </c>
      <c r="N16" s="62">
        <v>8</v>
      </c>
      <c r="O16" s="63" t="s">
        <v>189</v>
      </c>
      <c r="V16" s="63">
        <v>90</v>
      </c>
      <c r="AD16" s="62">
        <v>99</v>
      </c>
      <c r="BC16">
        <f t="shared" si="0"/>
        <v>197</v>
      </c>
      <c r="BD16" s="24">
        <f>IF($O$4&gt;0,(LARGE(($N16,$V16,$AD16,$AL16,$AT16,$BB16),1)),"0")</f>
        <v>99</v>
      </c>
      <c r="BE16" s="24">
        <f t="shared" si="1"/>
        <v>98</v>
      </c>
      <c r="BK16">
        <f t="shared" si="2"/>
        <v>12</v>
      </c>
      <c r="BL16">
        <f t="shared" si="3"/>
        <v>72.64</v>
      </c>
      <c r="BM16">
        <f t="shared" si="4"/>
        <v>0</v>
      </c>
      <c r="BN16">
        <f t="shared" si="5"/>
        <v>0</v>
      </c>
      <c r="BO16">
        <f t="shared" si="6"/>
        <v>12</v>
      </c>
      <c r="BP16">
        <f t="shared" si="7"/>
        <v>199</v>
      </c>
      <c r="BQ16">
        <f t="shared" si="8"/>
        <v>0</v>
      </c>
      <c r="BR16">
        <f t="shared" si="9"/>
        <v>0</v>
      </c>
      <c r="BS16">
        <f t="shared" si="10"/>
        <v>0</v>
      </c>
      <c r="BT16">
        <f t="shared" si="11"/>
        <v>199</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1:92" x14ac:dyDescent="0.25">
      <c r="A17" s="1">
        <v>9</v>
      </c>
      <c r="B17" s="1" t="s">
        <v>278</v>
      </c>
      <c r="C17" s="1" t="s">
        <v>279</v>
      </c>
      <c r="D17" s="1" t="s">
        <v>280</v>
      </c>
      <c r="E17" s="1" t="s">
        <v>353</v>
      </c>
      <c r="F17" s="1" t="s">
        <v>159</v>
      </c>
      <c r="G17" s="62">
        <v>0</v>
      </c>
      <c r="H17" s="78">
        <v>71.02</v>
      </c>
      <c r="J17" s="85">
        <v>0</v>
      </c>
      <c r="K17" s="79">
        <v>32.51</v>
      </c>
      <c r="M17" s="62">
        <v>4</v>
      </c>
      <c r="N17" s="62">
        <v>4</v>
      </c>
      <c r="V17" s="63">
        <v>99</v>
      </c>
      <c r="AD17" s="62">
        <v>99</v>
      </c>
      <c r="BC17">
        <f t="shared" si="0"/>
        <v>202</v>
      </c>
      <c r="BD17" s="24">
        <f>IF($O$4&gt;0,(LARGE(($N17,$V17,$AD17,$AL17,$AT17,$BB17),1)),"0")</f>
        <v>99</v>
      </c>
      <c r="BE17" s="24">
        <f t="shared" si="1"/>
        <v>103</v>
      </c>
      <c r="BK17">
        <f t="shared" si="2"/>
        <v>0</v>
      </c>
      <c r="BL17">
        <f t="shared" si="3"/>
        <v>71.02</v>
      </c>
      <c r="BM17">
        <f t="shared" si="4"/>
        <v>0</v>
      </c>
      <c r="BN17">
        <f t="shared" si="5"/>
        <v>32.51</v>
      </c>
      <c r="BO17">
        <f t="shared" si="6"/>
        <v>0</v>
      </c>
      <c r="BP17">
        <f t="shared" si="7"/>
        <v>0</v>
      </c>
      <c r="BQ17">
        <f t="shared" si="8"/>
        <v>0</v>
      </c>
      <c r="BR17">
        <f t="shared" si="9"/>
        <v>0</v>
      </c>
      <c r="BS17">
        <f t="shared" si="10"/>
        <v>0</v>
      </c>
      <c r="BT17">
        <f t="shared" si="11"/>
        <v>0</v>
      </c>
      <c r="BU17">
        <f t="shared" si="12"/>
        <v>0</v>
      </c>
      <c r="BV17">
        <f t="shared" si="13"/>
        <v>0</v>
      </c>
      <c r="BW17">
        <f t="shared" si="14"/>
        <v>0</v>
      </c>
      <c r="BX17">
        <f t="shared" si="15"/>
        <v>0</v>
      </c>
      <c r="BY17">
        <f t="shared" si="16"/>
        <v>0</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1:92" x14ac:dyDescent="0.25">
      <c r="A18" s="1">
        <v>10</v>
      </c>
      <c r="B18" s="1" t="s">
        <v>288</v>
      </c>
      <c r="C18" s="1" t="s">
        <v>289</v>
      </c>
      <c r="D18" s="1" t="s">
        <v>290</v>
      </c>
      <c r="E18" s="1" t="s">
        <v>353</v>
      </c>
      <c r="F18" s="111" t="s">
        <v>452</v>
      </c>
      <c r="G18" s="62" t="s">
        <v>179</v>
      </c>
      <c r="N18" s="62">
        <v>99</v>
      </c>
      <c r="O18" s="63">
        <v>8</v>
      </c>
      <c r="P18" s="80">
        <v>63.75</v>
      </c>
      <c r="U18" s="63">
        <v>5</v>
      </c>
      <c r="V18" s="63">
        <v>5</v>
      </c>
      <c r="AD18" s="62">
        <v>99</v>
      </c>
      <c r="BC18">
        <f t="shared" si="0"/>
        <v>203</v>
      </c>
      <c r="BD18" s="24">
        <f>IF($O$4&gt;0,(LARGE(($N18,$V18,$AD18,$AL18,$AT18,$BB18),1)),"0")</f>
        <v>99</v>
      </c>
      <c r="BE18" s="24">
        <f t="shared" si="1"/>
        <v>104</v>
      </c>
      <c r="BK18">
        <f t="shared" si="2"/>
        <v>199</v>
      </c>
      <c r="BL18">
        <f t="shared" si="3"/>
        <v>0</v>
      </c>
      <c r="BM18">
        <f t="shared" si="4"/>
        <v>0</v>
      </c>
      <c r="BN18">
        <f t="shared" si="5"/>
        <v>0</v>
      </c>
      <c r="BO18">
        <f t="shared" si="6"/>
        <v>199</v>
      </c>
      <c r="BP18">
        <f t="shared" si="7"/>
        <v>8</v>
      </c>
      <c r="BQ18">
        <f t="shared" si="8"/>
        <v>63.75</v>
      </c>
      <c r="BR18">
        <f t="shared" si="9"/>
        <v>0</v>
      </c>
      <c r="BS18">
        <f t="shared" si="10"/>
        <v>0</v>
      </c>
      <c r="BT18">
        <f t="shared" si="11"/>
        <v>8</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1:92" x14ac:dyDescent="0.25">
      <c r="A19" s="1">
        <v>11</v>
      </c>
      <c r="B19" s="1" t="s">
        <v>409</v>
      </c>
      <c r="C19" s="1" t="s">
        <v>410</v>
      </c>
      <c r="D19" s="1" t="s">
        <v>411</v>
      </c>
      <c r="E19" s="1" t="s">
        <v>435</v>
      </c>
      <c r="F19" s="111" t="s">
        <v>453</v>
      </c>
      <c r="N19" s="62">
        <v>99</v>
      </c>
      <c r="O19" s="63" t="s">
        <v>189</v>
      </c>
      <c r="V19" s="63">
        <v>90</v>
      </c>
      <c r="AD19" s="62">
        <v>99</v>
      </c>
      <c r="BC19">
        <f t="shared" si="0"/>
        <v>288</v>
      </c>
      <c r="BD19" s="24">
        <f>IF($O$4&gt;0,(LARGE(($N19,$V19,$AD19,$AL19,$AT19,$BB19),1)),"0")</f>
        <v>99</v>
      </c>
      <c r="BE19" s="24">
        <f t="shared" si="1"/>
        <v>189</v>
      </c>
      <c r="BK19">
        <f t="shared" si="2"/>
        <v>0</v>
      </c>
      <c r="BL19">
        <f t="shared" si="3"/>
        <v>0</v>
      </c>
      <c r="BM19">
        <f t="shared" si="4"/>
        <v>0</v>
      </c>
      <c r="BN19">
        <f t="shared" si="5"/>
        <v>0</v>
      </c>
      <c r="BO19">
        <f t="shared" si="6"/>
        <v>0</v>
      </c>
      <c r="BP19">
        <f t="shared" si="7"/>
        <v>199</v>
      </c>
      <c r="BQ19">
        <f t="shared" si="8"/>
        <v>0</v>
      </c>
      <c r="BR19">
        <f t="shared" si="9"/>
        <v>0</v>
      </c>
      <c r="BS19">
        <f t="shared" si="10"/>
        <v>0</v>
      </c>
      <c r="BT19">
        <f t="shared" si="11"/>
        <v>199</v>
      </c>
      <c r="BU19">
        <f t="shared" si="12"/>
        <v>0</v>
      </c>
      <c r="BV19">
        <f t="shared" si="13"/>
        <v>0</v>
      </c>
      <c r="BW19">
        <f t="shared" si="14"/>
        <v>0</v>
      </c>
      <c r="BX19">
        <f t="shared" si="15"/>
        <v>0</v>
      </c>
      <c r="BY19">
        <f t="shared" si="16"/>
        <v>0</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1:92" x14ac:dyDescent="0.25">
      <c r="A20" s="1">
        <v>11</v>
      </c>
      <c r="B20" s="1" t="s">
        <v>412</v>
      </c>
      <c r="C20" s="1" t="s">
        <v>436</v>
      </c>
      <c r="D20" s="1" t="s">
        <v>413</v>
      </c>
      <c r="E20" s="1" t="s">
        <v>353</v>
      </c>
      <c r="F20" s="1" t="s">
        <v>181</v>
      </c>
      <c r="N20" s="62">
        <v>99</v>
      </c>
      <c r="O20" s="63" t="s">
        <v>254</v>
      </c>
      <c r="V20" s="63">
        <v>90</v>
      </c>
      <c r="AD20" s="62">
        <v>99</v>
      </c>
      <c r="BC20">
        <f t="shared" si="0"/>
        <v>288</v>
      </c>
      <c r="BD20" s="24">
        <f>IF($O$4&gt;0,(LARGE(($N20,$V20,$AD20,$AL20,$AT20,$BB20),1)),"0")</f>
        <v>99</v>
      </c>
      <c r="BE20" s="24">
        <f t="shared" si="1"/>
        <v>189</v>
      </c>
      <c r="BK20">
        <f t="shared" si="2"/>
        <v>0</v>
      </c>
      <c r="BL20">
        <f t="shared" si="3"/>
        <v>0</v>
      </c>
      <c r="BM20">
        <f t="shared" si="4"/>
        <v>0</v>
      </c>
      <c r="BN20">
        <f t="shared" si="5"/>
        <v>0</v>
      </c>
      <c r="BO20">
        <f t="shared" si="6"/>
        <v>0</v>
      </c>
      <c r="BP20">
        <f t="shared" si="7"/>
        <v>199</v>
      </c>
      <c r="BQ20">
        <f t="shared" si="8"/>
        <v>0</v>
      </c>
      <c r="BR20">
        <f t="shared" si="9"/>
        <v>0</v>
      </c>
      <c r="BS20">
        <f t="shared" si="10"/>
        <v>0</v>
      </c>
      <c r="BT20">
        <f t="shared" si="11"/>
        <v>199</v>
      </c>
      <c r="BU20">
        <f t="shared" si="12"/>
        <v>0</v>
      </c>
      <c r="BV20">
        <f t="shared" si="13"/>
        <v>0</v>
      </c>
      <c r="BW20">
        <f t="shared" si="14"/>
        <v>0</v>
      </c>
      <c r="BX20">
        <f t="shared" si="15"/>
        <v>0</v>
      </c>
      <c r="BY20">
        <f t="shared" si="16"/>
        <v>0</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sheetData>
  <sheetProtection sheet="1" objects="1" scenarios="1"/>
  <sortState xmlns:xlrd2="http://schemas.microsoft.com/office/spreadsheetml/2017/richdata2" ref="A9:CN20">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B00-000000000000}">
      <formula1>1</formula1>
      <formula2>4</formula2>
    </dataValidation>
    <dataValidation type="whole" allowBlank="1" showInputMessage="1" showErrorMessage="1" sqref="BG4" xr:uid="{00000000-0002-0000-0B00-000001000000}">
      <formula1>1</formula1>
      <formula2>2</formula2>
    </dataValidation>
    <dataValidation type="whole" operator="lessThan" allowBlank="1" showInputMessage="1" showErrorMessage="1" sqref="BG5" xr:uid="{00000000-0002-0000-0B00-000002000000}">
      <formula1>9</formula1>
    </dataValidation>
    <dataValidation type="whole" operator="lessThan" allowBlank="1" showInputMessage="1" showErrorMessage="1" sqref="BG6" xr:uid="{00000000-0002-0000-0B00-000003000000}">
      <formula1>340</formula1>
    </dataValidation>
    <dataValidation type="list" allowBlank="1" showInputMessage="1" showErrorMessage="1" sqref="BH1:BH2 BH9:BH64986" xr:uid="{00000000-0002-0000-0B00-000004000000}">
      <formula1>"ja,nee"</formula1>
    </dataValidation>
    <dataValidation type="decimal" allowBlank="1" showInputMessage="1" showErrorMessage="1" sqref="H1:H2 K1:K2 P1:P2 S1:S2 X1:X2 AA1:AA2 AI1:AI2 AF1:AF2 AN1:AN2 AQ1:AQ2 AY1:AY2 AV1:AV2 AV9:AV64986 AY9:AY64986 AN9:AN64986 AQ9:AQ64986 AF9:AF64986 K9:K64986 S9:S64986 P9:P64986 X9:X64986 AA9:AA64986 H9:H64986 AI9:AI64986" xr:uid="{00000000-0002-0000-0B00-000005000000}">
      <formula1>0</formula1>
      <formula2>999</formula2>
    </dataValidation>
    <dataValidation type="decimal" allowBlank="1" showInputMessage="1" showErrorMessage="1" sqref="L1:L2 I1:I2 T1:T2 Q1:Q2 AG1:AG2 AB1:AB2 Y1:Y2 AJ1:AJ2 AR1:AR2 AO1:AO2 AW1:AW2 AZ1:AZ2 AZ9:AZ64986 AW9:AW64986 AR9:AR64986 AO9:AO64986 AJ9:AJ64986 Q9:Q64986 AG9:AG64986 AB9:AB64986 I9:I64986 T9:T64986 Y9:Y64986 L9:L64986" xr:uid="{00000000-0002-0000-0B00-000006000000}">
      <formula1>0</formula1>
      <formula2>10</formula2>
    </dataValidation>
    <dataValidation operator="lessThan" allowBlank="1" showInputMessage="1" showErrorMessage="1" sqref="O1:O2 AE1:AE2 AU1:AU2 AU9:AU64986 AE9:AE64986 O9:O64986" xr:uid="{00000000-0002-0000-0B00-000007000000}"/>
  </dataValidations>
  <printOptions headings="1" gridLines="1"/>
  <pageMargins left="0.19685039370078741" right="0" top="0.98425196850393704" bottom="0.98425196850393704" header="0.51181102362204722" footer="0.51181102362204722"/>
  <pageSetup paperSize="9"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4866"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4867"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4868"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4869"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4870"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4871"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4872"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4873"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4874"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4875"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4876"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4877"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4878"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4879"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4880"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4881"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4882"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4883"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4884"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5">
    <pageSetUpPr fitToPage="1"/>
  </sheetPr>
  <dimension ref="A1:CN10"/>
  <sheetViews>
    <sheetView workbookViewId="0">
      <pane xSplit="5" ySplit="8" topLeftCell="F9" activePane="bottomRight" state="frozen"/>
      <selection activeCell="C4" sqref="C4:E4"/>
      <selection pane="topRight" activeCell="C4" sqref="C4:E4"/>
      <selection pane="bottomLeft" activeCell="C4" sqref="C4:E4"/>
      <selection pane="bottomRight" activeCell="F9" sqref="F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131</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118</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294</v>
      </c>
      <c r="C9" s="1" t="s">
        <v>295</v>
      </c>
      <c r="D9" s="1" t="s">
        <v>296</v>
      </c>
      <c r="E9" s="1" t="s">
        <v>355</v>
      </c>
      <c r="F9" s="111" t="s">
        <v>450</v>
      </c>
      <c r="G9" s="62">
        <v>4</v>
      </c>
      <c r="H9" s="78">
        <v>63.4</v>
      </c>
      <c r="M9" s="62">
        <v>2</v>
      </c>
      <c r="N9" s="62">
        <v>2</v>
      </c>
      <c r="O9" s="63">
        <v>12</v>
      </c>
      <c r="P9" s="80">
        <v>71.599999999999994</v>
      </c>
      <c r="U9" s="63">
        <v>1</v>
      </c>
      <c r="V9" s="63">
        <v>1</v>
      </c>
      <c r="W9" s="62">
        <v>8</v>
      </c>
      <c r="X9" s="79">
        <v>60.59</v>
      </c>
      <c r="AC9" s="62">
        <v>1</v>
      </c>
      <c r="AD9" s="62">
        <v>1</v>
      </c>
      <c r="BC9">
        <f>N9+V9+AD9+AL9+AT9+BB9</f>
        <v>4</v>
      </c>
      <c r="BD9" s="24">
        <f>IF($O$4&gt;0,(LARGE(($N9,$V9,$AD9,$AL9,$AT9,$BB9),1)),"0")</f>
        <v>2</v>
      </c>
      <c r="BE9" s="24">
        <f>BC9-BD9</f>
        <v>2</v>
      </c>
      <c r="BK9">
        <f>IF(G9&gt;99,199,G9)</f>
        <v>4</v>
      </c>
      <c r="BL9">
        <f>IF(H9&gt;99,0,H9)</f>
        <v>63.4</v>
      </c>
      <c r="BM9">
        <f>IF(J9&gt;99,199,J9)</f>
        <v>0</v>
      </c>
      <c r="BN9">
        <f>IF(K9&gt;99,0,K9)</f>
        <v>0</v>
      </c>
      <c r="BO9">
        <f>BK9+BM9</f>
        <v>4</v>
      </c>
      <c r="BP9">
        <f>IF(O9&gt;99,199,O9)</f>
        <v>12</v>
      </c>
      <c r="BQ9">
        <f>IF(P9&gt;99,0,P9)</f>
        <v>71.599999999999994</v>
      </c>
      <c r="BR9">
        <f>IF(R9&gt;99,199,R9)</f>
        <v>0</v>
      </c>
      <c r="BS9">
        <f>IF(S9&gt;99,0,S9)</f>
        <v>0</v>
      </c>
      <c r="BT9">
        <f>BP9+BR9</f>
        <v>12</v>
      </c>
      <c r="BU9">
        <f>IF(W9&gt;99,199,W9)</f>
        <v>8</v>
      </c>
      <c r="BV9">
        <f>IF(X9&gt;99,0,X9)</f>
        <v>60.59</v>
      </c>
      <c r="BW9">
        <f>IF(Z9&gt;99,199,Z9)</f>
        <v>0</v>
      </c>
      <c r="BX9">
        <f>IF(AA9&gt;99,0,AA9)</f>
        <v>0</v>
      </c>
      <c r="BY9">
        <f>BU9+BW9</f>
        <v>8</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A10" s="1">
        <v>2</v>
      </c>
      <c r="B10" s="1" t="s">
        <v>291</v>
      </c>
      <c r="C10" s="1" t="s">
        <v>292</v>
      </c>
      <c r="D10" s="1" t="s">
        <v>293</v>
      </c>
      <c r="E10" s="1" t="s">
        <v>355</v>
      </c>
      <c r="F10" s="1" t="s">
        <v>222</v>
      </c>
      <c r="G10" s="62">
        <v>0</v>
      </c>
      <c r="H10" s="78">
        <v>70.55</v>
      </c>
      <c r="J10" s="85">
        <v>4</v>
      </c>
      <c r="K10" s="79">
        <v>34.44</v>
      </c>
      <c r="M10" s="62">
        <v>1</v>
      </c>
      <c r="N10" s="62">
        <v>1</v>
      </c>
      <c r="V10" s="63">
        <v>99</v>
      </c>
      <c r="AD10" s="62">
        <v>99</v>
      </c>
      <c r="BC10">
        <f>N10+V10+AD10+AL10+AT10+BB10</f>
        <v>199</v>
      </c>
      <c r="BD10" s="24">
        <f>IF($O$4&gt;0,(LARGE(($N10,$V10,$AD10,$AL10,$AT10,$BB10),1)),"0")</f>
        <v>99</v>
      </c>
      <c r="BE10" s="24">
        <f>BC10-BD10</f>
        <v>100</v>
      </c>
      <c r="BK10">
        <f>IF(G10&gt;99,199,G10)</f>
        <v>0</v>
      </c>
      <c r="BL10">
        <f>IF(H10&gt;99,0,H10)</f>
        <v>70.55</v>
      </c>
      <c r="BM10">
        <f>IF(J10&gt;99,199,J10)</f>
        <v>4</v>
      </c>
      <c r="BN10">
        <f>IF(K10&gt;99,0,K10)</f>
        <v>34.44</v>
      </c>
      <c r="BO10">
        <f>BK10+BM10</f>
        <v>4</v>
      </c>
      <c r="BP10">
        <f>IF(O10&gt;99,199,O10)</f>
        <v>0</v>
      </c>
      <c r="BQ10">
        <f>IF(P10&gt;99,0,P10)</f>
        <v>0</v>
      </c>
      <c r="BR10">
        <f>IF(R10&gt;99,199,R10)</f>
        <v>0</v>
      </c>
      <c r="BS10">
        <f>IF(S10&gt;99,0,S10)</f>
        <v>0</v>
      </c>
      <c r="BT10">
        <f>BP10+BR10</f>
        <v>0</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sheetData>
  <sheetProtection sheet="1" objects="1" scenarios="1"/>
  <sortState xmlns:xlrd2="http://schemas.microsoft.com/office/spreadsheetml/2017/richdata2" ref="A9:CN10">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C00-000000000000}">
      <formula1>1</formula1>
      <formula2>4</formula2>
    </dataValidation>
    <dataValidation type="whole" allowBlank="1" showInputMessage="1" showErrorMessage="1" sqref="BG4" xr:uid="{00000000-0002-0000-0C00-000001000000}">
      <formula1>1</formula1>
      <formula2>2</formula2>
    </dataValidation>
    <dataValidation type="whole" operator="lessThan" allowBlank="1" showInputMessage="1" showErrorMessage="1" sqref="BG5" xr:uid="{00000000-0002-0000-0C00-000002000000}">
      <formula1>9</formula1>
    </dataValidation>
    <dataValidation type="whole" operator="lessThan" allowBlank="1" showInputMessage="1" showErrorMessage="1" sqref="BG6" xr:uid="{00000000-0002-0000-0C00-000003000000}">
      <formula1>340</formula1>
    </dataValidation>
    <dataValidation type="list" allowBlank="1" showInputMessage="1" showErrorMessage="1" sqref="BH1:BH2 BH9:BH65476" xr:uid="{00000000-0002-0000-0C00-000004000000}">
      <formula1>"ja,nee"</formula1>
    </dataValidation>
    <dataValidation type="decimal" allowBlank="1" showInputMessage="1" showErrorMessage="1" sqref="H1:H2 K1:K2 P1:P2 S1:S2 X1:X2 AA1:AA2 AI1:AI2 AF1:AF2 AN1:AN2 AQ1:AQ2 AY1:AY2 AV1:AV2 AV9:AV65476 AY9:AY65476 AN9:AN65476 AQ9:AQ65476 AF9:AF65476 K9:K65476 S9:S65476 P9:P65476 X9:X65476 AA9:AA65476 H9:H65476 AI9:AI65476" xr:uid="{00000000-0002-0000-0C00-000005000000}">
      <formula1>0</formula1>
      <formula2>999</formula2>
    </dataValidation>
    <dataValidation type="decimal" allowBlank="1" showInputMessage="1" showErrorMessage="1" sqref="L1:L2 I1:I2 T1:T2 Q1:Q2 AG1:AG2 AB1:AB2 Y1:Y2 AJ1:AJ2 AR1:AR2 AO1:AO2 AW1:AW2 AZ1:AZ2 AZ9:AZ65476 AW9:AW65476 AR9:AR65476 AO9:AO65476 AJ9:AJ65476 Q9:Q65476 AG9:AG65476 AB9:AB65476 I9:I65476 T9:T65476 Y9:Y65476 L9:L65476" xr:uid="{00000000-0002-0000-0C00-000006000000}">
      <formula1>0</formula1>
      <formula2>10</formula2>
    </dataValidation>
    <dataValidation operator="lessThan" allowBlank="1" showInputMessage="1" showErrorMessage="1" sqref="O1:O2 AE1:AE2 AU1:AU2 AU9:AU65476 AE9:AE65476 O9:O65476" xr:uid="{00000000-0002-0000-0C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769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769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770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770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770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770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770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770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770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770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770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770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771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771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771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771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771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771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771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9">
    <pageSetUpPr fitToPage="1"/>
  </sheetPr>
  <dimension ref="A1:CN25"/>
  <sheetViews>
    <sheetView workbookViewId="0">
      <pane xSplit="5" ySplit="8" topLeftCell="U9" activePane="bottomRight" state="frozen"/>
      <selection activeCell="C4" sqref="C4:E4"/>
      <selection pane="topRight" activeCell="C4" sqref="C4:E4"/>
      <selection pane="bottomLeft" activeCell="C4" sqref="C4:E4"/>
      <selection pane="bottomRight" activeCell="BG25" sqref="BG25"/>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v>6</v>
      </c>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131</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v>2</v>
      </c>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297</v>
      </c>
      <c r="C9" s="1" t="s">
        <v>298</v>
      </c>
      <c r="D9" s="1" t="s">
        <v>299</v>
      </c>
      <c r="E9" s="1" t="s">
        <v>356</v>
      </c>
      <c r="F9" s="111" t="s">
        <v>445</v>
      </c>
      <c r="G9" s="62">
        <v>0</v>
      </c>
      <c r="H9" s="78">
        <v>69.02</v>
      </c>
      <c r="J9" s="85">
        <v>0</v>
      </c>
      <c r="K9" s="79">
        <v>29.05</v>
      </c>
      <c r="M9" s="62">
        <v>1</v>
      </c>
      <c r="N9" s="62">
        <v>1</v>
      </c>
      <c r="O9" s="63">
        <v>0</v>
      </c>
      <c r="P9" s="80">
        <v>68.19</v>
      </c>
      <c r="R9" s="63">
        <v>0</v>
      </c>
      <c r="S9" s="80">
        <v>30.57</v>
      </c>
      <c r="U9" s="63">
        <v>1</v>
      </c>
      <c r="V9" s="63">
        <v>1</v>
      </c>
      <c r="W9" s="62">
        <v>0</v>
      </c>
      <c r="X9" s="79">
        <v>66.790000000000006</v>
      </c>
      <c r="Z9" s="62">
        <v>0</v>
      </c>
      <c r="AA9" s="79">
        <v>29.99</v>
      </c>
      <c r="AC9" s="62">
        <v>1</v>
      </c>
      <c r="AD9" s="62">
        <v>1</v>
      </c>
      <c r="BC9">
        <f t="shared" ref="BC9:BC25" si="0">N9+V9+AD9+AL9+AT9+BB9</f>
        <v>3</v>
      </c>
      <c r="BD9" s="24">
        <f>IF($O$4&gt;0,(LARGE(($N9,$V9,$AD9,$AL9,$AT9,$BB9),1)),"0")</f>
        <v>1</v>
      </c>
      <c r="BE9" s="24">
        <f t="shared" ref="BE9:BE25" si="1">BC9-BD9</f>
        <v>2</v>
      </c>
      <c r="BF9" s="1">
        <v>1</v>
      </c>
      <c r="BI9" s="111" t="s">
        <v>442</v>
      </c>
      <c r="BK9">
        <f t="shared" ref="BK9:BK25" si="2">IF(G9&gt;99,199,G9)</f>
        <v>0</v>
      </c>
      <c r="BL9">
        <f t="shared" ref="BL9:BL25" si="3">IF(H9&gt;99,0,H9)</f>
        <v>69.02</v>
      </c>
      <c r="BM9">
        <f t="shared" ref="BM9:BM25" si="4">IF(J9&gt;99,199,J9)</f>
        <v>0</v>
      </c>
      <c r="BN9">
        <f t="shared" ref="BN9:BN25" si="5">IF(K9&gt;99,0,K9)</f>
        <v>29.05</v>
      </c>
      <c r="BO9">
        <f t="shared" ref="BO9:BO25" si="6">BK9+BM9</f>
        <v>0</v>
      </c>
      <c r="BP9">
        <f t="shared" ref="BP9:BP25" si="7">IF(O9&gt;99,199,O9)</f>
        <v>0</v>
      </c>
      <c r="BQ9">
        <f t="shared" ref="BQ9:BQ25" si="8">IF(P9&gt;99,0,P9)</f>
        <v>68.19</v>
      </c>
      <c r="BR9">
        <f t="shared" ref="BR9:BR25" si="9">IF(R9&gt;99,199,R9)</f>
        <v>0</v>
      </c>
      <c r="BS9">
        <f t="shared" ref="BS9:BS25" si="10">IF(S9&gt;99,0,S9)</f>
        <v>30.57</v>
      </c>
      <c r="BT9">
        <f t="shared" ref="BT9:BT25" si="11">BP9+BR9</f>
        <v>0</v>
      </c>
      <c r="BU9">
        <f t="shared" ref="BU9:BU25" si="12">IF(W9&gt;99,199,W9)</f>
        <v>0</v>
      </c>
      <c r="BV9">
        <f t="shared" ref="BV9:BV25" si="13">IF(X9&gt;99,0,X9)</f>
        <v>66.790000000000006</v>
      </c>
      <c r="BW9">
        <f t="shared" ref="BW9:BW25" si="14">IF(Z9&gt;99,199,Z9)</f>
        <v>0</v>
      </c>
      <c r="BX9">
        <f t="shared" ref="BX9:BX25" si="15">IF(AA9&gt;99,0,AA9)</f>
        <v>29.99</v>
      </c>
      <c r="BY9">
        <f t="shared" ref="BY9:BY25" si="16">BU9+BW9</f>
        <v>0</v>
      </c>
      <c r="BZ9">
        <f t="shared" ref="BZ9:BZ25" si="17">IF(AE9&gt;99,199,AE9)</f>
        <v>0</v>
      </c>
      <c r="CA9">
        <f t="shared" ref="CA9:CA25" si="18">IF(AF9&gt;99,0,AF9)</f>
        <v>0</v>
      </c>
      <c r="CB9">
        <f t="shared" ref="CB9:CB25" si="19">IF(AH9&gt;99,199,AH9)</f>
        <v>0</v>
      </c>
      <c r="CC9">
        <f t="shared" ref="CC9:CC25" si="20">IF(AI9&gt;99,0,AI9)</f>
        <v>0</v>
      </c>
      <c r="CD9">
        <f t="shared" ref="CD9:CD25" si="21">BZ9+CB9</f>
        <v>0</v>
      </c>
      <c r="CE9">
        <f t="shared" ref="CE9:CE25" si="22">IF(AM9&gt;99,199,AM9)</f>
        <v>0</v>
      </c>
      <c r="CF9">
        <f t="shared" ref="CF9:CF25" si="23">IF(AN9&gt;99,0,AN9)</f>
        <v>0</v>
      </c>
      <c r="CG9">
        <f t="shared" ref="CG9:CG25" si="24">IF(AP9&gt;99,199,AP9)</f>
        <v>0</v>
      </c>
      <c r="CH9">
        <f t="shared" ref="CH9:CH25" si="25">IF(AQ9&gt;99,0,AQ9)</f>
        <v>0</v>
      </c>
      <c r="CI9">
        <f t="shared" ref="CI9:CI25" si="26">CE9+CG9</f>
        <v>0</v>
      </c>
      <c r="CJ9">
        <f t="shared" ref="CJ9:CJ25" si="27">IF(AU9&gt;99,199,AU9)</f>
        <v>0</v>
      </c>
      <c r="CK9">
        <f t="shared" ref="CK9:CK25" si="28">IF(AV9&gt;99,0,AV9)</f>
        <v>0</v>
      </c>
      <c r="CL9">
        <f t="shared" ref="CL9:CL25" si="29">IF(AX9&gt;99,199,AX9)</f>
        <v>0</v>
      </c>
      <c r="CM9">
        <f t="shared" ref="CM9:CM25" si="30">IF(AY9&gt;99,0,AY9)</f>
        <v>0</v>
      </c>
      <c r="CN9">
        <f t="shared" ref="CN9:CN25" si="31">CJ9+CL9</f>
        <v>0</v>
      </c>
    </row>
    <row r="10" spans="1:92" x14ac:dyDescent="0.25">
      <c r="A10" s="1">
        <v>2</v>
      </c>
      <c r="B10" s="1" t="s">
        <v>305</v>
      </c>
      <c r="C10" s="1" t="s">
        <v>243</v>
      </c>
      <c r="D10" s="1" t="s">
        <v>306</v>
      </c>
      <c r="E10" s="1" t="s">
        <v>356</v>
      </c>
      <c r="F10" s="111" t="s">
        <v>366</v>
      </c>
      <c r="G10" s="62">
        <v>0</v>
      </c>
      <c r="H10" s="78">
        <v>76.459999999999994</v>
      </c>
      <c r="J10" s="85">
        <v>0</v>
      </c>
      <c r="K10" s="79">
        <v>33.42</v>
      </c>
      <c r="M10" s="62">
        <v>4</v>
      </c>
      <c r="N10" s="62">
        <v>4</v>
      </c>
      <c r="O10" s="63">
        <v>0</v>
      </c>
      <c r="P10" s="80">
        <v>72.34</v>
      </c>
      <c r="R10" s="63">
        <v>0</v>
      </c>
      <c r="S10" s="80">
        <v>33.090000000000003</v>
      </c>
      <c r="U10" s="63">
        <v>2</v>
      </c>
      <c r="V10" s="63">
        <v>2</v>
      </c>
      <c r="W10" s="62">
        <v>0</v>
      </c>
      <c r="X10" s="79">
        <v>72.55</v>
      </c>
      <c r="Z10" s="62">
        <v>0</v>
      </c>
      <c r="AA10" s="79">
        <v>35.96</v>
      </c>
      <c r="AC10" s="62">
        <v>5</v>
      </c>
      <c r="AD10" s="62">
        <v>5</v>
      </c>
      <c r="BC10">
        <f t="shared" si="0"/>
        <v>11</v>
      </c>
      <c r="BD10" s="24">
        <f>IF($O$4&gt;0,(LARGE(($N10,$V10,$AD10,$AL10,$AT10,$BB10),1)),"0")</f>
        <v>5</v>
      </c>
      <c r="BE10" s="24">
        <f t="shared" si="1"/>
        <v>6</v>
      </c>
      <c r="BF10" s="1">
        <v>2</v>
      </c>
      <c r="BK10">
        <f t="shared" si="2"/>
        <v>0</v>
      </c>
      <c r="BL10">
        <f t="shared" si="3"/>
        <v>76.459999999999994</v>
      </c>
      <c r="BM10">
        <f t="shared" si="4"/>
        <v>0</v>
      </c>
      <c r="BN10">
        <f t="shared" si="5"/>
        <v>33.42</v>
      </c>
      <c r="BO10">
        <f t="shared" si="6"/>
        <v>0</v>
      </c>
      <c r="BP10">
        <f t="shared" si="7"/>
        <v>0</v>
      </c>
      <c r="BQ10">
        <f t="shared" si="8"/>
        <v>72.34</v>
      </c>
      <c r="BR10">
        <f t="shared" si="9"/>
        <v>0</v>
      </c>
      <c r="BS10">
        <f t="shared" si="10"/>
        <v>33.090000000000003</v>
      </c>
      <c r="BT10">
        <f t="shared" si="11"/>
        <v>0</v>
      </c>
      <c r="BU10">
        <f t="shared" si="12"/>
        <v>0</v>
      </c>
      <c r="BV10">
        <f t="shared" si="13"/>
        <v>72.55</v>
      </c>
      <c r="BW10">
        <f t="shared" si="14"/>
        <v>0</v>
      </c>
      <c r="BX10">
        <f t="shared" si="15"/>
        <v>35.96</v>
      </c>
      <c r="BY10">
        <f t="shared" si="16"/>
        <v>0</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309</v>
      </c>
      <c r="C11" s="1" t="s">
        <v>310</v>
      </c>
      <c r="D11" s="1" t="s">
        <v>311</v>
      </c>
      <c r="E11" s="1" t="s">
        <v>356</v>
      </c>
      <c r="F11" s="111" t="s">
        <v>450</v>
      </c>
      <c r="G11" s="62">
        <v>0</v>
      </c>
      <c r="H11" s="78">
        <v>63.54</v>
      </c>
      <c r="J11" s="85">
        <v>4</v>
      </c>
      <c r="K11" s="79">
        <v>31.1</v>
      </c>
      <c r="M11" s="62">
        <v>6</v>
      </c>
      <c r="N11" s="62">
        <v>6</v>
      </c>
      <c r="O11" s="63">
        <v>4</v>
      </c>
      <c r="P11" s="80">
        <v>66.680000000000007</v>
      </c>
      <c r="U11" s="63">
        <v>12</v>
      </c>
      <c r="V11" s="63">
        <v>12</v>
      </c>
      <c r="W11" s="62">
        <v>0</v>
      </c>
      <c r="X11" s="79">
        <v>66.75</v>
      </c>
      <c r="Z11" s="62">
        <v>0</v>
      </c>
      <c r="AA11" s="79">
        <v>33.6</v>
      </c>
      <c r="AC11" s="62">
        <v>2</v>
      </c>
      <c r="AD11" s="62">
        <v>2</v>
      </c>
      <c r="BC11">
        <f t="shared" si="0"/>
        <v>20</v>
      </c>
      <c r="BD11" s="24">
        <f>IF($O$4&gt;0,(LARGE(($N11,$V11,$AD11,$AL11,$AT11,$BB11),1)),"0")</f>
        <v>12</v>
      </c>
      <c r="BE11" s="24">
        <f t="shared" si="1"/>
        <v>8</v>
      </c>
      <c r="BF11" s="1">
        <v>3</v>
      </c>
      <c r="BK11">
        <f t="shared" si="2"/>
        <v>0</v>
      </c>
      <c r="BL11">
        <f t="shared" si="3"/>
        <v>63.54</v>
      </c>
      <c r="BM11">
        <f t="shared" si="4"/>
        <v>4</v>
      </c>
      <c r="BN11">
        <f t="shared" si="5"/>
        <v>31.1</v>
      </c>
      <c r="BO11">
        <f t="shared" si="6"/>
        <v>4</v>
      </c>
      <c r="BP11">
        <f t="shared" si="7"/>
        <v>4</v>
      </c>
      <c r="BQ11">
        <f t="shared" si="8"/>
        <v>66.680000000000007</v>
      </c>
      <c r="BR11">
        <f t="shared" si="9"/>
        <v>0</v>
      </c>
      <c r="BS11">
        <f t="shared" si="10"/>
        <v>0</v>
      </c>
      <c r="BT11">
        <f t="shared" si="11"/>
        <v>4</v>
      </c>
      <c r="BU11">
        <f t="shared" si="12"/>
        <v>0</v>
      </c>
      <c r="BV11">
        <f t="shared" si="13"/>
        <v>66.75</v>
      </c>
      <c r="BW11">
        <f t="shared" si="14"/>
        <v>0</v>
      </c>
      <c r="BX11">
        <f t="shared" si="15"/>
        <v>33.6</v>
      </c>
      <c r="BY11">
        <f t="shared" si="16"/>
        <v>0</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312</v>
      </c>
      <c r="C12" s="1" t="s">
        <v>313</v>
      </c>
      <c r="D12" s="1" t="s">
        <v>314</v>
      </c>
      <c r="E12" s="1" t="s">
        <v>356</v>
      </c>
      <c r="F12" s="111" t="s">
        <v>449</v>
      </c>
      <c r="G12" s="62">
        <v>4</v>
      </c>
      <c r="H12" s="78">
        <v>71.040000000000006</v>
      </c>
      <c r="M12" s="62">
        <v>7</v>
      </c>
      <c r="N12" s="62">
        <v>7</v>
      </c>
      <c r="O12" s="63">
        <v>0</v>
      </c>
      <c r="P12" s="80">
        <v>74.05</v>
      </c>
      <c r="R12" s="63">
        <v>0</v>
      </c>
      <c r="S12" s="80">
        <v>39.42</v>
      </c>
      <c r="U12" s="63">
        <v>3</v>
      </c>
      <c r="V12" s="63">
        <v>3</v>
      </c>
      <c r="W12" s="62">
        <v>11</v>
      </c>
      <c r="X12" s="79">
        <v>106.47</v>
      </c>
      <c r="AC12" s="62">
        <v>9</v>
      </c>
      <c r="AD12" s="62">
        <v>9</v>
      </c>
      <c r="BC12">
        <f t="shared" si="0"/>
        <v>19</v>
      </c>
      <c r="BD12" s="24">
        <f>IF($O$4&gt;0,(LARGE(($N12,$V12,$AD12,$AL12,$AT12,$BB12),1)),"0")</f>
        <v>9</v>
      </c>
      <c r="BE12" s="24">
        <f t="shared" si="1"/>
        <v>10</v>
      </c>
      <c r="BF12" s="1">
        <v>4</v>
      </c>
      <c r="BK12">
        <f t="shared" si="2"/>
        <v>4</v>
      </c>
      <c r="BL12">
        <f t="shared" si="3"/>
        <v>71.040000000000006</v>
      </c>
      <c r="BM12">
        <f t="shared" si="4"/>
        <v>0</v>
      </c>
      <c r="BN12">
        <f t="shared" si="5"/>
        <v>0</v>
      </c>
      <c r="BO12">
        <f t="shared" si="6"/>
        <v>4</v>
      </c>
      <c r="BP12">
        <f t="shared" si="7"/>
        <v>0</v>
      </c>
      <c r="BQ12">
        <f t="shared" si="8"/>
        <v>74.05</v>
      </c>
      <c r="BR12">
        <f t="shared" si="9"/>
        <v>0</v>
      </c>
      <c r="BS12">
        <f t="shared" si="10"/>
        <v>39.42</v>
      </c>
      <c r="BT12">
        <f t="shared" si="11"/>
        <v>0</v>
      </c>
      <c r="BU12">
        <f t="shared" si="12"/>
        <v>11</v>
      </c>
      <c r="BV12">
        <f t="shared" si="13"/>
        <v>0</v>
      </c>
      <c r="BW12">
        <f t="shared" si="14"/>
        <v>0</v>
      </c>
      <c r="BX12">
        <f t="shared" si="15"/>
        <v>0</v>
      </c>
      <c r="BY12">
        <f t="shared" si="16"/>
        <v>11</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326</v>
      </c>
      <c r="C13" s="1" t="s">
        <v>205</v>
      </c>
      <c r="D13" s="1" t="s">
        <v>327</v>
      </c>
      <c r="E13" s="1" t="s">
        <v>356</v>
      </c>
      <c r="F13" s="111" t="s">
        <v>446</v>
      </c>
      <c r="G13" s="62">
        <v>10</v>
      </c>
      <c r="H13" s="78">
        <v>92.21</v>
      </c>
      <c r="M13" s="62">
        <v>12</v>
      </c>
      <c r="N13" s="62">
        <v>12</v>
      </c>
      <c r="O13" s="63">
        <v>0</v>
      </c>
      <c r="P13" s="80">
        <v>72.56</v>
      </c>
      <c r="R13" s="63">
        <v>4</v>
      </c>
      <c r="S13" s="80">
        <v>36.03</v>
      </c>
      <c r="U13" s="63">
        <v>7</v>
      </c>
      <c r="V13" s="63">
        <v>7</v>
      </c>
      <c r="W13" s="62">
        <v>0</v>
      </c>
      <c r="X13" s="79">
        <v>72.040000000000006</v>
      </c>
      <c r="Z13" s="62">
        <v>0</v>
      </c>
      <c r="AA13" s="79">
        <v>35.39</v>
      </c>
      <c r="AC13" s="62">
        <v>4</v>
      </c>
      <c r="AD13" s="62">
        <v>4</v>
      </c>
      <c r="BC13">
        <f t="shared" si="0"/>
        <v>23</v>
      </c>
      <c r="BD13" s="24">
        <f>IF($O$4&gt;0,(LARGE(($N13,$V13,$AD13,$AL13,$AT13,$BB13),1)),"0")</f>
        <v>12</v>
      </c>
      <c r="BE13" s="24">
        <f t="shared" si="1"/>
        <v>11</v>
      </c>
      <c r="BF13" s="1">
        <v>5</v>
      </c>
      <c r="BK13">
        <f t="shared" si="2"/>
        <v>10</v>
      </c>
      <c r="BL13">
        <f t="shared" si="3"/>
        <v>92.21</v>
      </c>
      <c r="BM13">
        <f t="shared" si="4"/>
        <v>0</v>
      </c>
      <c r="BN13">
        <f t="shared" si="5"/>
        <v>0</v>
      </c>
      <c r="BO13">
        <f t="shared" si="6"/>
        <v>10</v>
      </c>
      <c r="BP13">
        <f t="shared" si="7"/>
        <v>0</v>
      </c>
      <c r="BQ13">
        <f t="shared" si="8"/>
        <v>72.56</v>
      </c>
      <c r="BR13">
        <f t="shared" si="9"/>
        <v>4</v>
      </c>
      <c r="BS13">
        <f t="shared" si="10"/>
        <v>36.03</v>
      </c>
      <c r="BT13">
        <f t="shared" si="11"/>
        <v>4</v>
      </c>
      <c r="BU13">
        <f t="shared" si="12"/>
        <v>0</v>
      </c>
      <c r="BV13">
        <f t="shared" si="13"/>
        <v>72.040000000000006</v>
      </c>
      <c r="BW13">
        <f t="shared" si="14"/>
        <v>0</v>
      </c>
      <c r="BX13">
        <f t="shared" si="15"/>
        <v>35.39</v>
      </c>
      <c r="BY13">
        <f t="shared" si="16"/>
        <v>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307</v>
      </c>
      <c r="C14" s="1" t="s">
        <v>357</v>
      </c>
      <c r="D14" s="1" t="s">
        <v>308</v>
      </c>
      <c r="E14" s="1" t="s">
        <v>356</v>
      </c>
      <c r="F14" s="111" t="s">
        <v>366</v>
      </c>
      <c r="G14" s="62">
        <v>0</v>
      </c>
      <c r="H14" s="78">
        <v>67.17</v>
      </c>
      <c r="J14" s="85">
        <v>4</v>
      </c>
      <c r="K14" s="79">
        <v>28.42</v>
      </c>
      <c r="M14" s="62">
        <v>5</v>
      </c>
      <c r="N14" s="62">
        <v>5</v>
      </c>
      <c r="O14" s="63">
        <v>0</v>
      </c>
      <c r="P14" s="80">
        <v>75.37</v>
      </c>
      <c r="R14" s="63">
        <v>4</v>
      </c>
      <c r="S14" s="80">
        <v>42.41</v>
      </c>
      <c r="U14" s="63">
        <v>9</v>
      </c>
      <c r="V14" s="63">
        <v>9</v>
      </c>
      <c r="W14" s="62">
        <v>0</v>
      </c>
      <c r="X14" s="79">
        <v>77.42</v>
      </c>
      <c r="Z14" s="112" t="s">
        <v>461</v>
      </c>
      <c r="AC14" s="62">
        <v>6</v>
      </c>
      <c r="AD14" s="62">
        <v>6</v>
      </c>
      <c r="BC14">
        <f t="shared" si="0"/>
        <v>20</v>
      </c>
      <c r="BD14" s="24">
        <f>IF($O$4&gt;0,(LARGE(($N14,$V14,$AD14,$AL14,$AT14,$BB14),1)),"0")</f>
        <v>9</v>
      </c>
      <c r="BE14" s="24">
        <f t="shared" si="1"/>
        <v>11</v>
      </c>
      <c r="BF14" s="1">
        <v>6</v>
      </c>
      <c r="BK14">
        <f t="shared" si="2"/>
        <v>0</v>
      </c>
      <c r="BL14">
        <f t="shared" si="3"/>
        <v>67.17</v>
      </c>
      <c r="BM14">
        <f t="shared" si="4"/>
        <v>4</v>
      </c>
      <c r="BN14">
        <f t="shared" si="5"/>
        <v>28.42</v>
      </c>
      <c r="BO14">
        <f t="shared" si="6"/>
        <v>4</v>
      </c>
      <c r="BP14">
        <f t="shared" si="7"/>
        <v>0</v>
      </c>
      <c r="BQ14">
        <f t="shared" si="8"/>
        <v>75.37</v>
      </c>
      <c r="BR14">
        <f t="shared" si="9"/>
        <v>4</v>
      </c>
      <c r="BS14">
        <f t="shared" si="10"/>
        <v>42.41</v>
      </c>
      <c r="BT14">
        <f t="shared" si="11"/>
        <v>4</v>
      </c>
      <c r="BU14">
        <f t="shared" si="12"/>
        <v>0</v>
      </c>
      <c r="BV14">
        <f t="shared" si="13"/>
        <v>77.42</v>
      </c>
      <c r="BW14">
        <f t="shared" si="14"/>
        <v>199</v>
      </c>
      <c r="BX14">
        <f t="shared" si="15"/>
        <v>0</v>
      </c>
      <c r="BY14">
        <f t="shared" si="16"/>
        <v>199</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321</v>
      </c>
      <c r="C15" s="1" t="s">
        <v>282</v>
      </c>
      <c r="D15" s="1" t="s">
        <v>322</v>
      </c>
      <c r="E15" s="1" t="s">
        <v>358</v>
      </c>
      <c r="F15" s="111" t="s">
        <v>445</v>
      </c>
      <c r="G15" s="62">
        <v>4</v>
      </c>
      <c r="H15" s="78">
        <v>82.4</v>
      </c>
      <c r="M15" s="62">
        <v>10</v>
      </c>
      <c r="N15" s="62">
        <v>10</v>
      </c>
      <c r="O15" s="63">
        <v>0</v>
      </c>
      <c r="P15" s="80">
        <v>68.56</v>
      </c>
      <c r="R15" s="63">
        <v>4</v>
      </c>
      <c r="S15" s="80">
        <v>49.16</v>
      </c>
      <c r="U15" s="63">
        <v>10</v>
      </c>
      <c r="V15" s="63">
        <v>10</v>
      </c>
      <c r="W15" s="62">
        <v>0</v>
      </c>
      <c r="X15" s="79">
        <v>72.760000000000005</v>
      </c>
      <c r="Z15" s="62">
        <v>0</v>
      </c>
      <c r="AA15" s="79">
        <v>34.270000000000003</v>
      </c>
      <c r="AC15" s="62">
        <v>3</v>
      </c>
      <c r="AD15" s="62">
        <v>3</v>
      </c>
      <c r="BC15">
        <f t="shared" si="0"/>
        <v>23</v>
      </c>
      <c r="BD15" s="24">
        <f>IF($O$4&gt;0,(LARGE(($N15,$V15,$AD15,$AL15,$AT15,$BB15),1)),"0")</f>
        <v>10</v>
      </c>
      <c r="BE15" s="24">
        <f t="shared" si="1"/>
        <v>13</v>
      </c>
      <c r="BG15" s="1">
        <v>1</v>
      </c>
      <c r="BK15">
        <f t="shared" si="2"/>
        <v>4</v>
      </c>
      <c r="BL15">
        <f t="shared" si="3"/>
        <v>82.4</v>
      </c>
      <c r="BM15">
        <f t="shared" si="4"/>
        <v>0</v>
      </c>
      <c r="BN15">
        <f t="shared" si="5"/>
        <v>0</v>
      </c>
      <c r="BO15">
        <f t="shared" si="6"/>
        <v>4</v>
      </c>
      <c r="BP15">
        <f t="shared" si="7"/>
        <v>0</v>
      </c>
      <c r="BQ15">
        <f t="shared" si="8"/>
        <v>68.56</v>
      </c>
      <c r="BR15">
        <f t="shared" si="9"/>
        <v>4</v>
      </c>
      <c r="BS15">
        <f t="shared" si="10"/>
        <v>49.16</v>
      </c>
      <c r="BT15">
        <f t="shared" si="11"/>
        <v>4</v>
      </c>
      <c r="BU15">
        <f t="shared" si="12"/>
        <v>0</v>
      </c>
      <c r="BV15">
        <f t="shared" si="13"/>
        <v>72.760000000000005</v>
      </c>
      <c r="BW15">
        <f t="shared" si="14"/>
        <v>0</v>
      </c>
      <c r="BX15">
        <f t="shared" si="15"/>
        <v>34.270000000000003</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row r="16" spans="1:92" x14ac:dyDescent="0.25">
      <c r="A16" s="1">
        <v>8</v>
      </c>
      <c r="B16" s="1" t="s">
        <v>302</v>
      </c>
      <c r="C16" s="1" t="s">
        <v>303</v>
      </c>
      <c r="D16" s="1" t="s">
        <v>304</v>
      </c>
      <c r="E16" s="1" t="s">
        <v>356</v>
      </c>
      <c r="F16" s="111" t="s">
        <v>460</v>
      </c>
      <c r="G16" s="62">
        <v>0</v>
      </c>
      <c r="H16" s="78">
        <v>74.680000000000007</v>
      </c>
      <c r="J16" s="85">
        <v>0</v>
      </c>
      <c r="K16" s="79">
        <v>32.369999999999997</v>
      </c>
      <c r="M16" s="62">
        <v>3</v>
      </c>
      <c r="N16" s="62">
        <v>3</v>
      </c>
      <c r="O16" s="63">
        <v>4</v>
      </c>
      <c r="P16" s="80">
        <v>74.989999999999995</v>
      </c>
      <c r="U16" s="63">
        <v>13</v>
      </c>
      <c r="V16" s="63">
        <v>13</v>
      </c>
      <c r="AD16" s="62">
        <v>99</v>
      </c>
      <c r="BC16">
        <f t="shared" si="0"/>
        <v>115</v>
      </c>
      <c r="BD16" s="24">
        <f>IF($O$4&gt;0,(LARGE(($N16,$V16,$AD16,$AL16,$AT16,$BB16),1)),"0")</f>
        <v>99</v>
      </c>
      <c r="BE16" s="24">
        <f t="shared" si="1"/>
        <v>16</v>
      </c>
      <c r="BG16" s="1">
        <v>2</v>
      </c>
      <c r="BK16">
        <f t="shared" si="2"/>
        <v>0</v>
      </c>
      <c r="BL16">
        <f t="shared" si="3"/>
        <v>74.680000000000007</v>
      </c>
      <c r="BM16">
        <f t="shared" si="4"/>
        <v>0</v>
      </c>
      <c r="BN16">
        <f t="shared" si="5"/>
        <v>32.369999999999997</v>
      </c>
      <c r="BO16">
        <f t="shared" si="6"/>
        <v>0</v>
      </c>
      <c r="BP16">
        <f t="shared" si="7"/>
        <v>4</v>
      </c>
      <c r="BQ16">
        <f t="shared" si="8"/>
        <v>74.989999999999995</v>
      </c>
      <c r="BR16">
        <f t="shared" si="9"/>
        <v>0</v>
      </c>
      <c r="BS16">
        <f t="shared" si="10"/>
        <v>0</v>
      </c>
      <c r="BT16">
        <f t="shared" si="11"/>
        <v>4</v>
      </c>
      <c r="BU16">
        <f t="shared" si="12"/>
        <v>0</v>
      </c>
      <c r="BV16">
        <f t="shared" si="13"/>
        <v>0</v>
      </c>
      <c r="BW16">
        <f t="shared" si="14"/>
        <v>0</v>
      </c>
      <c r="BX16">
        <f t="shared" si="15"/>
        <v>0</v>
      </c>
      <c r="BY16">
        <f t="shared" si="16"/>
        <v>0</v>
      </c>
      <c r="BZ16">
        <f t="shared" si="17"/>
        <v>0</v>
      </c>
      <c r="CA16">
        <f t="shared" si="18"/>
        <v>0</v>
      </c>
      <c r="CB16">
        <f t="shared" si="19"/>
        <v>0</v>
      </c>
      <c r="CC16">
        <f t="shared" si="20"/>
        <v>0</v>
      </c>
      <c r="CD16">
        <f t="shared" si="21"/>
        <v>0</v>
      </c>
      <c r="CE16">
        <f t="shared" si="22"/>
        <v>0</v>
      </c>
      <c r="CF16">
        <f t="shared" si="23"/>
        <v>0</v>
      </c>
      <c r="CG16">
        <f t="shared" si="24"/>
        <v>0</v>
      </c>
      <c r="CH16">
        <f t="shared" si="25"/>
        <v>0</v>
      </c>
      <c r="CI16">
        <f t="shared" si="26"/>
        <v>0</v>
      </c>
      <c r="CJ16">
        <f t="shared" si="27"/>
        <v>0</v>
      </c>
      <c r="CK16">
        <f t="shared" si="28"/>
        <v>0</v>
      </c>
      <c r="CL16">
        <f t="shared" si="29"/>
        <v>0</v>
      </c>
      <c r="CM16">
        <f t="shared" si="30"/>
        <v>0</v>
      </c>
      <c r="CN16">
        <f t="shared" si="31"/>
        <v>0</v>
      </c>
    </row>
    <row r="17" spans="1:92" x14ac:dyDescent="0.25">
      <c r="A17" s="1">
        <v>9</v>
      </c>
      <c r="B17" s="1" t="s">
        <v>319</v>
      </c>
      <c r="C17" s="1" t="s">
        <v>357</v>
      </c>
      <c r="D17" s="1" t="s">
        <v>320</v>
      </c>
      <c r="E17" s="1" t="s">
        <v>356</v>
      </c>
      <c r="F17" s="111" t="s">
        <v>366</v>
      </c>
      <c r="G17" s="62">
        <v>4</v>
      </c>
      <c r="H17" s="78">
        <v>80.260000000000005</v>
      </c>
      <c r="M17" s="62">
        <v>9</v>
      </c>
      <c r="N17" s="62">
        <v>9</v>
      </c>
      <c r="O17" s="63">
        <v>0</v>
      </c>
      <c r="P17" s="80">
        <v>68.5</v>
      </c>
      <c r="R17" s="63">
        <v>4</v>
      </c>
      <c r="S17" s="80">
        <v>37.090000000000003</v>
      </c>
      <c r="U17" s="63">
        <v>8</v>
      </c>
      <c r="V17" s="63">
        <v>8</v>
      </c>
      <c r="W17" s="112" t="s">
        <v>189</v>
      </c>
      <c r="AD17" s="62">
        <v>90</v>
      </c>
      <c r="BC17">
        <f t="shared" si="0"/>
        <v>107</v>
      </c>
      <c r="BD17" s="24">
        <f>IF($O$4&gt;0,(LARGE(($N17,$V17,$AD17,$AL17,$AT17,$BB17),1)),"0")</f>
        <v>90</v>
      </c>
      <c r="BE17" s="24">
        <f t="shared" si="1"/>
        <v>17</v>
      </c>
      <c r="BK17">
        <f t="shared" si="2"/>
        <v>4</v>
      </c>
      <c r="BL17">
        <f t="shared" si="3"/>
        <v>80.260000000000005</v>
      </c>
      <c r="BM17">
        <f t="shared" si="4"/>
        <v>0</v>
      </c>
      <c r="BN17">
        <f t="shared" si="5"/>
        <v>0</v>
      </c>
      <c r="BO17">
        <f t="shared" si="6"/>
        <v>4</v>
      </c>
      <c r="BP17">
        <f t="shared" si="7"/>
        <v>0</v>
      </c>
      <c r="BQ17">
        <f t="shared" si="8"/>
        <v>68.5</v>
      </c>
      <c r="BR17">
        <f t="shared" si="9"/>
        <v>4</v>
      </c>
      <c r="BS17">
        <f t="shared" si="10"/>
        <v>37.090000000000003</v>
      </c>
      <c r="BT17">
        <f t="shared" si="11"/>
        <v>4</v>
      </c>
      <c r="BU17">
        <f t="shared" si="12"/>
        <v>199</v>
      </c>
      <c r="BV17">
        <f t="shared" si="13"/>
        <v>0</v>
      </c>
      <c r="BW17">
        <f t="shared" si="14"/>
        <v>0</v>
      </c>
      <c r="BX17">
        <f t="shared" si="15"/>
        <v>0</v>
      </c>
      <c r="BY17">
        <f t="shared" si="16"/>
        <v>199</v>
      </c>
      <c r="BZ17">
        <f t="shared" si="17"/>
        <v>0</v>
      </c>
      <c r="CA17">
        <f t="shared" si="18"/>
        <v>0</v>
      </c>
      <c r="CB17">
        <f t="shared" si="19"/>
        <v>0</v>
      </c>
      <c r="CC17">
        <f t="shared" si="20"/>
        <v>0</v>
      </c>
      <c r="CD17">
        <f t="shared" si="21"/>
        <v>0</v>
      </c>
      <c r="CE17">
        <f t="shared" si="22"/>
        <v>0</v>
      </c>
      <c r="CF17">
        <f t="shared" si="23"/>
        <v>0</v>
      </c>
      <c r="CG17">
        <f t="shared" si="24"/>
        <v>0</v>
      </c>
      <c r="CH17">
        <f t="shared" si="25"/>
        <v>0</v>
      </c>
      <c r="CI17">
        <f t="shared" si="26"/>
        <v>0</v>
      </c>
      <c r="CJ17">
        <f t="shared" si="27"/>
        <v>0</v>
      </c>
      <c r="CK17">
        <f t="shared" si="28"/>
        <v>0</v>
      </c>
      <c r="CL17">
        <f t="shared" si="29"/>
        <v>0</v>
      </c>
      <c r="CM17">
        <f t="shared" si="30"/>
        <v>0</v>
      </c>
      <c r="CN17">
        <f t="shared" si="31"/>
        <v>0</v>
      </c>
    </row>
    <row r="18" spans="1:92" x14ac:dyDescent="0.25">
      <c r="A18" s="1">
        <v>10</v>
      </c>
      <c r="B18" s="1" t="s">
        <v>323</v>
      </c>
      <c r="C18" s="1" t="s">
        <v>324</v>
      </c>
      <c r="D18" s="1" t="s">
        <v>325</v>
      </c>
      <c r="E18" s="1" t="s">
        <v>356</v>
      </c>
      <c r="F18" s="111" t="s">
        <v>449</v>
      </c>
      <c r="G18" s="62">
        <v>8</v>
      </c>
      <c r="H18" s="78">
        <v>68.89</v>
      </c>
      <c r="M18" s="62">
        <v>11</v>
      </c>
      <c r="N18" s="62">
        <v>11</v>
      </c>
      <c r="O18" s="63">
        <v>0</v>
      </c>
      <c r="P18" s="80">
        <v>71.900000000000006</v>
      </c>
      <c r="R18" s="63">
        <v>0</v>
      </c>
      <c r="S18" s="80">
        <v>43.41</v>
      </c>
      <c r="U18" s="63">
        <v>6</v>
      </c>
      <c r="V18" s="63">
        <v>6</v>
      </c>
      <c r="AD18" s="62">
        <v>99</v>
      </c>
      <c r="BC18">
        <f t="shared" si="0"/>
        <v>116</v>
      </c>
      <c r="BD18" s="24">
        <f>IF($O$4&gt;0,(LARGE(($N18,$V18,$AD18,$AL18,$AT18,$BB18),1)),"0")</f>
        <v>99</v>
      </c>
      <c r="BE18" s="24">
        <f t="shared" si="1"/>
        <v>17</v>
      </c>
      <c r="BK18">
        <f t="shared" si="2"/>
        <v>8</v>
      </c>
      <c r="BL18">
        <f t="shared" si="3"/>
        <v>68.89</v>
      </c>
      <c r="BM18">
        <f t="shared" si="4"/>
        <v>0</v>
      </c>
      <c r="BN18">
        <f t="shared" si="5"/>
        <v>0</v>
      </c>
      <c r="BO18">
        <f t="shared" si="6"/>
        <v>8</v>
      </c>
      <c r="BP18">
        <f t="shared" si="7"/>
        <v>0</v>
      </c>
      <c r="BQ18">
        <f t="shared" si="8"/>
        <v>71.900000000000006</v>
      </c>
      <c r="BR18">
        <f t="shared" si="9"/>
        <v>0</v>
      </c>
      <c r="BS18">
        <f t="shared" si="10"/>
        <v>43.41</v>
      </c>
      <c r="BT18">
        <f t="shared" si="11"/>
        <v>0</v>
      </c>
      <c r="BU18">
        <f t="shared" si="12"/>
        <v>0</v>
      </c>
      <c r="BV18">
        <f t="shared" si="13"/>
        <v>0</v>
      </c>
      <c r="BW18">
        <f t="shared" si="14"/>
        <v>0</v>
      </c>
      <c r="BX18">
        <f t="shared" si="15"/>
        <v>0</v>
      </c>
      <c r="BY18">
        <f t="shared" si="16"/>
        <v>0</v>
      </c>
      <c r="BZ18">
        <f t="shared" si="17"/>
        <v>0</v>
      </c>
      <c r="CA18">
        <f t="shared" si="18"/>
        <v>0</v>
      </c>
      <c r="CB18">
        <f t="shared" si="19"/>
        <v>0</v>
      </c>
      <c r="CC18">
        <f t="shared" si="20"/>
        <v>0</v>
      </c>
      <c r="CD18">
        <f t="shared" si="21"/>
        <v>0</v>
      </c>
      <c r="CE18">
        <f t="shared" si="22"/>
        <v>0</v>
      </c>
      <c r="CF18">
        <f t="shared" si="23"/>
        <v>0</v>
      </c>
      <c r="CG18">
        <f t="shared" si="24"/>
        <v>0</v>
      </c>
      <c r="CH18">
        <f t="shared" si="25"/>
        <v>0</v>
      </c>
      <c r="CI18">
        <f t="shared" si="26"/>
        <v>0</v>
      </c>
      <c r="CJ18">
        <f t="shared" si="27"/>
        <v>0</v>
      </c>
      <c r="CK18">
        <f t="shared" si="28"/>
        <v>0</v>
      </c>
      <c r="CL18">
        <f t="shared" si="29"/>
        <v>0</v>
      </c>
      <c r="CM18">
        <f t="shared" si="30"/>
        <v>0</v>
      </c>
      <c r="CN18">
        <f t="shared" si="31"/>
        <v>0</v>
      </c>
    </row>
    <row r="19" spans="1:92" x14ac:dyDescent="0.25">
      <c r="A19" s="1">
        <v>11</v>
      </c>
      <c r="B19" s="1" t="s">
        <v>330</v>
      </c>
      <c r="C19" s="1" t="s">
        <v>331</v>
      </c>
      <c r="D19" s="1" t="s">
        <v>332</v>
      </c>
      <c r="E19" s="1" t="s">
        <v>356</v>
      </c>
      <c r="F19" s="111" t="s">
        <v>366</v>
      </c>
      <c r="G19" s="62" t="s">
        <v>333</v>
      </c>
      <c r="N19" s="62">
        <v>90</v>
      </c>
      <c r="O19" s="63">
        <v>0</v>
      </c>
      <c r="P19" s="80">
        <v>70.099999999999994</v>
      </c>
      <c r="R19" s="63" t="s">
        <v>333</v>
      </c>
      <c r="U19" s="63">
        <v>11</v>
      </c>
      <c r="V19" s="63">
        <v>11</v>
      </c>
      <c r="W19" s="62">
        <v>8</v>
      </c>
      <c r="X19" s="79">
        <v>76.58</v>
      </c>
      <c r="AC19" s="62">
        <v>8</v>
      </c>
      <c r="AD19" s="62">
        <v>8</v>
      </c>
      <c r="BC19">
        <f t="shared" si="0"/>
        <v>109</v>
      </c>
      <c r="BD19" s="24">
        <f>IF($O$4&gt;0,(LARGE(($N19,$V19,$AD19,$AL19,$AT19,$BB19),1)),"0")</f>
        <v>90</v>
      </c>
      <c r="BE19" s="24">
        <f t="shared" si="1"/>
        <v>19</v>
      </c>
      <c r="BK19">
        <f t="shared" si="2"/>
        <v>199</v>
      </c>
      <c r="BL19">
        <f t="shared" si="3"/>
        <v>0</v>
      </c>
      <c r="BM19">
        <f t="shared" si="4"/>
        <v>0</v>
      </c>
      <c r="BN19">
        <f t="shared" si="5"/>
        <v>0</v>
      </c>
      <c r="BO19">
        <f t="shared" si="6"/>
        <v>199</v>
      </c>
      <c r="BP19">
        <f t="shared" si="7"/>
        <v>0</v>
      </c>
      <c r="BQ19">
        <f t="shared" si="8"/>
        <v>70.099999999999994</v>
      </c>
      <c r="BR19">
        <f t="shared" si="9"/>
        <v>199</v>
      </c>
      <c r="BS19">
        <f t="shared" si="10"/>
        <v>0</v>
      </c>
      <c r="BT19">
        <f t="shared" si="11"/>
        <v>199</v>
      </c>
      <c r="BU19">
        <f t="shared" si="12"/>
        <v>8</v>
      </c>
      <c r="BV19">
        <f t="shared" si="13"/>
        <v>76.58</v>
      </c>
      <c r="BW19">
        <f t="shared" si="14"/>
        <v>0</v>
      </c>
      <c r="BX19">
        <f t="shared" si="15"/>
        <v>0</v>
      </c>
      <c r="BY19">
        <f t="shared" si="16"/>
        <v>8</v>
      </c>
      <c r="BZ19">
        <f t="shared" si="17"/>
        <v>0</v>
      </c>
      <c r="CA19">
        <f t="shared" si="18"/>
        <v>0</v>
      </c>
      <c r="CB19">
        <f t="shared" si="19"/>
        <v>0</v>
      </c>
      <c r="CC19">
        <f t="shared" si="20"/>
        <v>0</v>
      </c>
      <c r="CD19">
        <f t="shared" si="21"/>
        <v>0</v>
      </c>
      <c r="CE19">
        <f t="shared" si="22"/>
        <v>0</v>
      </c>
      <c r="CF19">
        <f t="shared" si="23"/>
        <v>0</v>
      </c>
      <c r="CG19">
        <f t="shared" si="24"/>
        <v>0</v>
      </c>
      <c r="CH19">
        <f t="shared" si="25"/>
        <v>0</v>
      </c>
      <c r="CI19">
        <f t="shared" si="26"/>
        <v>0</v>
      </c>
      <c r="CJ19">
        <f t="shared" si="27"/>
        <v>0</v>
      </c>
      <c r="CK19">
        <f t="shared" si="28"/>
        <v>0</v>
      </c>
      <c r="CL19">
        <f t="shared" si="29"/>
        <v>0</v>
      </c>
      <c r="CM19">
        <f t="shared" si="30"/>
        <v>0</v>
      </c>
      <c r="CN19">
        <f t="shared" si="31"/>
        <v>0</v>
      </c>
    </row>
    <row r="20" spans="1:92" x14ac:dyDescent="0.25">
      <c r="A20" s="1">
        <v>12</v>
      </c>
      <c r="B20" s="1" t="s">
        <v>419</v>
      </c>
      <c r="C20" s="1" t="s">
        <v>420</v>
      </c>
      <c r="D20" s="1" t="s">
        <v>421</v>
      </c>
      <c r="E20" s="1" t="s">
        <v>356</v>
      </c>
      <c r="F20" s="111" t="s">
        <v>459</v>
      </c>
      <c r="N20" s="62">
        <v>99</v>
      </c>
      <c r="O20" s="63">
        <v>12</v>
      </c>
      <c r="P20" s="80">
        <v>94.13</v>
      </c>
      <c r="U20" s="63">
        <v>15</v>
      </c>
      <c r="V20" s="63">
        <v>15</v>
      </c>
      <c r="W20" s="62">
        <v>4</v>
      </c>
      <c r="X20" s="79">
        <v>71.5</v>
      </c>
      <c r="AC20" s="62">
        <v>7</v>
      </c>
      <c r="AD20" s="62">
        <v>7</v>
      </c>
      <c r="BC20">
        <f t="shared" si="0"/>
        <v>121</v>
      </c>
      <c r="BD20" s="24">
        <f>IF($O$4&gt;0,(LARGE(($N20,$V20,$AD20,$AL20,$AT20,$BB20),1)),"0")</f>
        <v>99</v>
      </c>
      <c r="BE20" s="24">
        <f t="shared" si="1"/>
        <v>22</v>
      </c>
      <c r="BK20">
        <f t="shared" si="2"/>
        <v>0</v>
      </c>
      <c r="BL20">
        <f t="shared" si="3"/>
        <v>0</v>
      </c>
      <c r="BM20">
        <f t="shared" si="4"/>
        <v>0</v>
      </c>
      <c r="BN20">
        <f t="shared" si="5"/>
        <v>0</v>
      </c>
      <c r="BO20">
        <f t="shared" si="6"/>
        <v>0</v>
      </c>
      <c r="BP20">
        <f t="shared" si="7"/>
        <v>12</v>
      </c>
      <c r="BQ20">
        <f t="shared" si="8"/>
        <v>94.13</v>
      </c>
      <c r="BR20">
        <f t="shared" si="9"/>
        <v>0</v>
      </c>
      <c r="BS20">
        <f t="shared" si="10"/>
        <v>0</v>
      </c>
      <c r="BT20">
        <f t="shared" si="11"/>
        <v>12</v>
      </c>
      <c r="BU20">
        <f t="shared" si="12"/>
        <v>4</v>
      </c>
      <c r="BV20">
        <f t="shared" si="13"/>
        <v>71.5</v>
      </c>
      <c r="BW20">
        <f t="shared" si="14"/>
        <v>0</v>
      </c>
      <c r="BX20">
        <f t="shared" si="15"/>
        <v>0</v>
      </c>
      <c r="BY20">
        <f t="shared" si="16"/>
        <v>4</v>
      </c>
      <c r="BZ20">
        <f t="shared" si="17"/>
        <v>0</v>
      </c>
      <c r="CA20">
        <f t="shared" si="18"/>
        <v>0</v>
      </c>
      <c r="CB20">
        <f t="shared" si="19"/>
        <v>0</v>
      </c>
      <c r="CC20">
        <f t="shared" si="20"/>
        <v>0</v>
      </c>
      <c r="CD20">
        <f t="shared" si="21"/>
        <v>0</v>
      </c>
      <c r="CE20">
        <f t="shared" si="22"/>
        <v>0</v>
      </c>
      <c r="CF20">
        <f t="shared" si="23"/>
        <v>0</v>
      </c>
      <c r="CG20">
        <f t="shared" si="24"/>
        <v>0</v>
      </c>
      <c r="CH20">
        <f t="shared" si="25"/>
        <v>0</v>
      </c>
      <c r="CI20">
        <f t="shared" si="26"/>
        <v>0</v>
      </c>
      <c r="CJ20">
        <f t="shared" si="27"/>
        <v>0</v>
      </c>
      <c r="CK20">
        <f t="shared" si="28"/>
        <v>0</v>
      </c>
      <c r="CL20">
        <f t="shared" si="29"/>
        <v>0</v>
      </c>
      <c r="CM20">
        <f t="shared" si="30"/>
        <v>0</v>
      </c>
      <c r="CN20">
        <f t="shared" si="31"/>
        <v>0</v>
      </c>
    </row>
    <row r="21" spans="1:92" x14ac:dyDescent="0.25">
      <c r="A21" s="1">
        <v>13</v>
      </c>
      <c r="B21" s="1" t="s">
        <v>328</v>
      </c>
      <c r="C21" s="1" t="s">
        <v>354</v>
      </c>
      <c r="D21" s="1" t="s">
        <v>329</v>
      </c>
      <c r="E21" s="1" t="s">
        <v>356</v>
      </c>
      <c r="F21" s="111" t="s">
        <v>451</v>
      </c>
      <c r="G21" s="62">
        <v>12</v>
      </c>
      <c r="H21" s="78">
        <v>76.88</v>
      </c>
      <c r="M21" s="62">
        <v>13</v>
      </c>
      <c r="N21" s="62">
        <v>13</v>
      </c>
      <c r="O21" s="63">
        <v>8</v>
      </c>
      <c r="P21" s="80">
        <v>79.59</v>
      </c>
      <c r="U21" s="63">
        <v>14</v>
      </c>
      <c r="V21" s="63">
        <v>14</v>
      </c>
      <c r="AD21" s="62">
        <v>99</v>
      </c>
      <c r="BC21">
        <f t="shared" si="0"/>
        <v>126</v>
      </c>
      <c r="BD21" s="24">
        <f>IF($O$4&gt;0,(LARGE(($N21,$V21,$AD21,$AL21,$AT21,$BB21),1)),"0")</f>
        <v>99</v>
      </c>
      <c r="BE21" s="24">
        <f t="shared" si="1"/>
        <v>27</v>
      </c>
      <c r="BK21">
        <f t="shared" si="2"/>
        <v>12</v>
      </c>
      <c r="BL21">
        <f t="shared" si="3"/>
        <v>76.88</v>
      </c>
      <c r="BM21">
        <f t="shared" si="4"/>
        <v>0</v>
      </c>
      <c r="BN21">
        <f t="shared" si="5"/>
        <v>0</v>
      </c>
      <c r="BO21">
        <f t="shared" si="6"/>
        <v>12</v>
      </c>
      <c r="BP21">
        <f t="shared" si="7"/>
        <v>8</v>
      </c>
      <c r="BQ21">
        <f t="shared" si="8"/>
        <v>79.59</v>
      </c>
      <c r="BR21">
        <f t="shared" si="9"/>
        <v>0</v>
      </c>
      <c r="BS21">
        <f t="shared" si="10"/>
        <v>0</v>
      </c>
      <c r="BT21">
        <f t="shared" si="11"/>
        <v>8</v>
      </c>
      <c r="BU21">
        <f t="shared" si="12"/>
        <v>0</v>
      </c>
      <c r="BV21">
        <f t="shared" si="13"/>
        <v>0</v>
      </c>
      <c r="BW21">
        <f t="shared" si="14"/>
        <v>0</v>
      </c>
      <c r="BX21">
        <f t="shared" si="15"/>
        <v>0</v>
      </c>
      <c r="BY21">
        <f t="shared" si="16"/>
        <v>0</v>
      </c>
      <c r="BZ21">
        <f t="shared" si="17"/>
        <v>0</v>
      </c>
      <c r="CA21">
        <f t="shared" si="18"/>
        <v>0</v>
      </c>
      <c r="CB21">
        <f t="shared" si="19"/>
        <v>0</v>
      </c>
      <c r="CC21">
        <f t="shared" si="20"/>
        <v>0</v>
      </c>
      <c r="CD21">
        <f t="shared" si="21"/>
        <v>0</v>
      </c>
      <c r="CE21">
        <f t="shared" si="22"/>
        <v>0</v>
      </c>
      <c r="CF21">
        <f t="shared" si="23"/>
        <v>0</v>
      </c>
      <c r="CG21">
        <f t="shared" si="24"/>
        <v>0</v>
      </c>
      <c r="CH21">
        <f t="shared" si="25"/>
        <v>0</v>
      </c>
      <c r="CI21">
        <f t="shared" si="26"/>
        <v>0</v>
      </c>
      <c r="CJ21">
        <f t="shared" si="27"/>
        <v>0</v>
      </c>
      <c r="CK21">
        <f t="shared" si="28"/>
        <v>0</v>
      </c>
      <c r="CL21">
        <f t="shared" si="29"/>
        <v>0</v>
      </c>
      <c r="CM21">
        <f t="shared" si="30"/>
        <v>0</v>
      </c>
      <c r="CN21">
        <f t="shared" si="31"/>
        <v>0</v>
      </c>
    </row>
    <row r="22" spans="1:92" x14ac:dyDescent="0.25">
      <c r="A22" s="1">
        <v>14</v>
      </c>
      <c r="B22" s="1" t="s">
        <v>300</v>
      </c>
      <c r="C22" s="1" t="s">
        <v>292</v>
      </c>
      <c r="D22" s="1" t="s">
        <v>301</v>
      </c>
      <c r="E22" s="1" t="s">
        <v>356</v>
      </c>
      <c r="F22" s="1" t="s">
        <v>222</v>
      </c>
      <c r="G22" s="62">
        <v>0</v>
      </c>
      <c r="H22" s="78">
        <v>69.599999999999994</v>
      </c>
      <c r="J22" s="85">
        <v>0</v>
      </c>
      <c r="K22" s="79">
        <v>31.41</v>
      </c>
      <c r="M22" s="62">
        <v>2</v>
      </c>
      <c r="N22" s="62">
        <v>2</v>
      </c>
      <c r="V22" s="63">
        <v>99</v>
      </c>
      <c r="AD22" s="62">
        <v>99</v>
      </c>
      <c r="BC22">
        <f t="shared" si="0"/>
        <v>200</v>
      </c>
      <c r="BD22" s="24">
        <f>IF($O$4&gt;0,(LARGE(($N22,$V22,$AD22,$AL22,$AT22,$BB22),1)),"0")</f>
        <v>99</v>
      </c>
      <c r="BE22" s="24">
        <f t="shared" si="1"/>
        <v>101</v>
      </c>
      <c r="BK22">
        <f t="shared" si="2"/>
        <v>0</v>
      </c>
      <c r="BL22">
        <f t="shared" si="3"/>
        <v>69.599999999999994</v>
      </c>
      <c r="BM22">
        <f t="shared" si="4"/>
        <v>0</v>
      </c>
      <c r="BN22">
        <f t="shared" si="5"/>
        <v>31.41</v>
      </c>
      <c r="BO22">
        <f t="shared" si="6"/>
        <v>0</v>
      </c>
      <c r="BP22">
        <f t="shared" si="7"/>
        <v>0</v>
      </c>
      <c r="BQ22">
        <f t="shared" si="8"/>
        <v>0</v>
      </c>
      <c r="BR22">
        <f t="shared" si="9"/>
        <v>0</v>
      </c>
      <c r="BS22">
        <f t="shared" si="10"/>
        <v>0</v>
      </c>
      <c r="BT22">
        <f t="shared" si="11"/>
        <v>0</v>
      </c>
      <c r="BU22">
        <f t="shared" si="12"/>
        <v>0</v>
      </c>
      <c r="BV22">
        <f t="shared" si="13"/>
        <v>0</v>
      </c>
      <c r="BW22">
        <f t="shared" si="14"/>
        <v>0</v>
      </c>
      <c r="BX22">
        <f t="shared" si="15"/>
        <v>0</v>
      </c>
      <c r="BY22">
        <f t="shared" si="16"/>
        <v>0</v>
      </c>
      <c r="BZ22">
        <f t="shared" si="17"/>
        <v>0</v>
      </c>
      <c r="CA22">
        <f t="shared" si="18"/>
        <v>0</v>
      </c>
      <c r="CB22">
        <f t="shared" si="19"/>
        <v>0</v>
      </c>
      <c r="CC22">
        <f t="shared" si="20"/>
        <v>0</v>
      </c>
      <c r="CD22">
        <f t="shared" si="21"/>
        <v>0</v>
      </c>
      <c r="CE22">
        <f t="shared" si="22"/>
        <v>0</v>
      </c>
      <c r="CF22">
        <f t="shared" si="23"/>
        <v>0</v>
      </c>
      <c r="CG22">
        <f t="shared" si="24"/>
        <v>0</v>
      </c>
      <c r="CH22">
        <f t="shared" si="25"/>
        <v>0</v>
      </c>
      <c r="CI22">
        <f t="shared" si="26"/>
        <v>0</v>
      </c>
      <c r="CJ22">
        <f t="shared" si="27"/>
        <v>0</v>
      </c>
      <c r="CK22">
        <f t="shared" si="28"/>
        <v>0</v>
      </c>
      <c r="CL22">
        <f t="shared" si="29"/>
        <v>0</v>
      </c>
      <c r="CM22">
        <f t="shared" si="30"/>
        <v>0</v>
      </c>
      <c r="CN22">
        <f t="shared" si="31"/>
        <v>0</v>
      </c>
    </row>
    <row r="23" spans="1:92" x14ac:dyDescent="0.25">
      <c r="A23" s="1">
        <v>15</v>
      </c>
      <c r="B23" s="1" t="s">
        <v>414</v>
      </c>
      <c r="C23" s="1" t="s">
        <v>420</v>
      </c>
      <c r="D23" s="1" t="s">
        <v>415</v>
      </c>
      <c r="E23" s="1" t="s">
        <v>356</v>
      </c>
      <c r="F23" s="111" t="s">
        <v>459</v>
      </c>
      <c r="N23" s="62">
        <v>99</v>
      </c>
      <c r="O23" s="63">
        <v>0</v>
      </c>
      <c r="P23" s="80">
        <v>71.83</v>
      </c>
      <c r="R23" s="63">
        <v>0</v>
      </c>
      <c r="S23" s="80">
        <v>40.35</v>
      </c>
      <c r="U23" s="63">
        <v>4</v>
      </c>
      <c r="V23" s="63">
        <v>4</v>
      </c>
      <c r="AD23" s="62">
        <v>99</v>
      </c>
      <c r="BC23">
        <f t="shared" si="0"/>
        <v>202</v>
      </c>
      <c r="BD23" s="24">
        <f>IF($O$4&gt;0,(LARGE(($N23,$V23,$AD23,$AL23,$AT23,$BB23),1)),"0")</f>
        <v>99</v>
      </c>
      <c r="BE23" s="24">
        <f t="shared" si="1"/>
        <v>103</v>
      </c>
      <c r="BK23">
        <f t="shared" si="2"/>
        <v>0</v>
      </c>
      <c r="BL23">
        <f t="shared" si="3"/>
        <v>0</v>
      </c>
      <c r="BM23">
        <f t="shared" si="4"/>
        <v>0</v>
      </c>
      <c r="BN23">
        <f t="shared" si="5"/>
        <v>0</v>
      </c>
      <c r="BO23">
        <f t="shared" si="6"/>
        <v>0</v>
      </c>
      <c r="BP23">
        <f t="shared" si="7"/>
        <v>0</v>
      </c>
      <c r="BQ23">
        <f t="shared" si="8"/>
        <v>71.83</v>
      </c>
      <c r="BR23">
        <f t="shared" si="9"/>
        <v>0</v>
      </c>
      <c r="BS23">
        <f t="shared" si="10"/>
        <v>40.35</v>
      </c>
      <c r="BT23">
        <f t="shared" si="11"/>
        <v>0</v>
      </c>
      <c r="BU23">
        <f t="shared" si="12"/>
        <v>0</v>
      </c>
      <c r="BV23">
        <f t="shared" si="13"/>
        <v>0</v>
      </c>
      <c r="BW23">
        <f t="shared" si="14"/>
        <v>0</v>
      </c>
      <c r="BX23">
        <f t="shared" si="15"/>
        <v>0</v>
      </c>
      <c r="BY23">
        <f t="shared" si="16"/>
        <v>0</v>
      </c>
      <c r="BZ23">
        <f t="shared" si="17"/>
        <v>0</v>
      </c>
      <c r="CA23">
        <f t="shared" si="18"/>
        <v>0</v>
      </c>
      <c r="CB23">
        <f t="shared" si="19"/>
        <v>0</v>
      </c>
      <c r="CC23">
        <f t="shared" si="20"/>
        <v>0</v>
      </c>
      <c r="CD23">
        <f t="shared" si="21"/>
        <v>0</v>
      </c>
      <c r="CE23">
        <f t="shared" si="22"/>
        <v>0</v>
      </c>
      <c r="CF23">
        <f t="shared" si="23"/>
        <v>0</v>
      </c>
      <c r="CG23">
        <f t="shared" si="24"/>
        <v>0</v>
      </c>
      <c r="CH23">
        <f t="shared" si="25"/>
        <v>0</v>
      </c>
      <c r="CI23">
        <f t="shared" si="26"/>
        <v>0</v>
      </c>
      <c r="CJ23">
        <f t="shared" si="27"/>
        <v>0</v>
      </c>
      <c r="CK23">
        <f t="shared" si="28"/>
        <v>0</v>
      </c>
      <c r="CL23">
        <f t="shared" si="29"/>
        <v>0</v>
      </c>
      <c r="CM23">
        <f t="shared" si="30"/>
        <v>0</v>
      </c>
      <c r="CN23">
        <f t="shared" si="31"/>
        <v>0</v>
      </c>
    </row>
    <row r="24" spans="1:92" x14ac:dyDescent="0.25">
      <c r="A24" s="1">
        <v>16</v>
      </c>
      <c r="B24" s="1" t="s">
        <v>416</v>
      </c>
      <c r="C24" s="1" t="s">
        <v>417</v>
      </c>
      <c r="D24" s="1" t="s">
        <v>418</v>
      </c>
      <c r="E24" s="1" t="s">
        <v>356</v>
      </c>
      <c r="F24" s="111" t="s">
        <v>449</v>
      </c>
      <c r="N24" s="62">
        <v>99</v>
      </c>
      <c r="O24" s="63">
        <v>0</v>
      </c>
      <c r="P24" s="80">
        <v>75.87</v>
      </c>
      <c r="R24" s="63">
        <v>0</v>
      </c>
      <c r="S24" s="80">
        <v>40.549999999999997</v>
      </c>
      <c r="U24" s="63">
        <v>5</v>
      </c>
      <c r="V24" s="63">
        <v>5</v>
      </c>
      <c r="AD24" s="62">
        <v>99</v>
      </c>
      <c r="BC24">
        <f t="shared" si="0"/>
        <v>203</v>
      </c>
      <c r="BD24" s="24">
        <f>IF($O$4&gt;0,(LARGE(($N24,$V24,$AD24,$AL24,$AT24,$BB24),1)),"0")</f>
        <v>99</v>
      </c>
      <c r="BE24" s="24">
        <f t="shared" si="1"/>
        <v>104</v>
      </c>
      <c r="BK24">
        <f t="shared" si="2"/>
        <v>0</v>
      </c>
      <c r="BL24">
        <f t="shared" si="3"/>
        <v>0</v>
      </c>
      <c r="BM24">
        <f t="shared" si="4"/>
        <v>0</v>
      </c>
      <c r="BN24">
        <f t="shared" si="5"/>
        <v>0</v>
      </c>
      <c r="BO24">
        <f t="shared" si="6"/>
        <v>0</v>
      </c>
      <c r="BP24">
        <f t="shared" si="7"/>
        <v>0</v>
      </c>
      <c r="BQ24">
        <f t="shared" si="8"/>
        <v>75.87</v>
      </c>
      <c r="BR24">
        <f t="shared" si="9"/>
        <v>0</v>
      </c>
      <c r="BS24">
        <f t="shared" si="10"/>
        <v>40.549999999999997</v>
      </c>
      <c r="BT24">
        <f t="shared" si="11"/>
        <v>0</v>
      </c>
      <c r="BU24">
        <f t="shared" si="12"/>
        <v>0</v>
      </c>
      <c r="BV24">
        <f t="shared" si="13"/>
        <v>0</v>
      </c>
      <c r="BW24">
        <f t="shared" si="14"/>
        <v>0</v>
      </c>
      <c r="BX24">
        <f t="shared" si="15"/>
        <v>0</v>
      </c>
      <c r="BY24">
        <f t="shared" si="16"/>
        <v>0</v>
      </c>
      <c r="BZ24">
        <f t="shared" si="17"/>
        <v>0</v>
      </c>
      <c r="CA24">
        <f t="shared" si="18"/>
        <v>0</v>
      </c>
      <c r="CB24">
        <f t="shared" si="19"/>
        <v>0</v>
      </c>
      <c r="CC24">
        <f t="shared" si="20"/>
        <v>0</v>
      </c>
      <c r="CD24">
        <f t="shared" si="21"/>
        <v>0</v>
      </c>
      <c r="CE24">
        <f t="shared" si="22"/>
        <v>0</v>
      </c>
      <c r="CF24">
        <f t="shared" si="23"/>
        <v>0</v>
      </c>
      <c r="CG24">
        <f t="shared" si="24"/>
        <v>0</v>
      </c>
      <c r="CH24">
        <f t="shared" si="25"/>
        <v>0</v>
      </c>
      <c r="CI24">
        <f t="shared" si="26"/>
        <v>0</v>
      </c>
      <c r="CJ24">
        <f t="shared" si="27"/>
        <v>0</v>
      </c>
      <c r="CK24">
        <f t="shared" si="28"/>
        <v>0</v>
      </c>
      <c r="CL24">
        <f t="shared" si="29"/>
        <v>0</v>
      </c>
      <c r="CM24">
        <f t="shared" si="30"/>
        <v>0</v>
      </c>
      <c r="CN24">
        <f t="shared" si="31"/>
        <v>0</v>
      </c>
    </row>
    <row r="25" spans="1:92" x14ac:dyDescent="0.25">
      <c r="A25" s="1">
        <v>17</v>
      </c>
      <c r="B25" s="1" t="s">
        <v>315</v>
      </c>
      <c r="C25" s="1" t="s">
        <v>316</v>
      </c>
      <c r="D25" s="1" t="s">
        <v>317</v>
      </c>
      <c r="E25" s="1" t="s">
        <v>356</v>
      </c>
      <c r="F25" s="1" t="s">
        <v>318</v>
      </c>
      <c r="G25" s="62">
        <v>4</v>
      </c>
      <c r="H25" s="78">
        <v>75.72</v>
      </c>
      <c r="M25" s="62">
        <v>8</v>
      </c>
      <c r="N25" s="62">
        <v>8</v>
      </c>
      <c r="V25" s="63">
        <v>99</v>
      </c>
      <c r="AD25" s="62">
        <v>99</v>
      </c>
      <c r="BC25">
        <f t="shared" si="0"/>
        <v>206</v>
      </c>
      <c r="BD25" s="24">
        <f>IF($O$4&gt;0,(LARGE(($N25,$V25,$AD25,$AL25,$AT25,$BB25),1)),"0")</f>
        <v>99</v>
      </c>
      <c r="BE25" s="24">
        <f t="shared" si="1"/>
        <v>107</v>
      </c>
      <c r="BK25">
        <f t="shared" si="2"/>
        <v>4</v>
      </c>
      <c r="BL25">
        <f t="shared" si="3"/>
        <v>75.72</v>
      </c>
      <c r="BM25">
        <f t="shared" si="4"/>
        <v>0</v>
      </c>
      <c r="BN25">
        <f t="shared" si="5"/>
        <v>0</v>
      </c>
      <c r="BO25">
        <f t="shared" si="6"/>
        <v>4</v>
      </c>
      <c r="BP25">
        <f t="shared" si="7"/>
        <v>0</v>
      </c>
      <c r="BQ25">
        <f t="shared" si="8"/>
        <v>0</v>
      </c>
      <c r="BR25">
        <f t="shared" si="9"/>
        <v>0</v>
      </c>
      <c r="BS25">
        <f t="shared" si="10"/>
        <v>0</v>
      </c>
      <c r="BT25">
        <f t="shared" si="11"/>
        <v>0</v>
      </c>
      <c r="BU25">
        <f t="shared" si="12"/>
        <v>0</v>
      </c>
      <c r="BV25">
        <f t="shared" si="13"/>
        <v>0</v>
      </c>
      <c r="BW25">
        <f t="shared" si="14"/>
        <v>0</v>
      </c>
      <c r="BX25">
        <f t="shared" si="15"/>
        <v>0</v>
      </c>
      <c r="BY25">
        <f t="shared" si="16"/>
        <v>0</v>
      </c>
      <c r="BZ25">
        <f t="shared" si="17"/>
        <v>0</v>
      </c>
      <c r="CA25">
        <f t="shared" si="18"/>
        <v>0</v>
      </c>
      <c r="CB25">
        <f t="shared" si="19"/>
        <v>0</v>
      </c>
      <c r="CC25">
        <f t="shared" si="20"/>
        <v>0</v>
      </c>
      <c r="CD25">
        <f t="shared" si="21"/>
        <v>0</v>
      </c>
      <c r="CE25">
        <f t="shared" si="22"/>
        <v>0</v>
      </c>
      <c r="CF25">
        <f t="shared" si="23"/>
        <v>0</v>
      </c>
      <c r="CG25">
        <f t="shared" si="24"/>
        <v>0</v>
      </c>
      <c r="CH25">
        <f t="shared" si="25"/>
        <v>0</v>
      </c>
      <c r="CI25">
        <f t="shared" si="26"/>
        <v>0</v>
      </c>
      <c r="CJ25">
        <f t="shared" si="27"/>
        <v>0</v>
      </c>
      <c r="CK25">
        <f t="shared" si="28"/>
        <v>0</v>
      </c>
      <c r="CL25">
        <f t="shared" si="29"/>
        <v>0</v>
      </c>
      <c r="CM25">
        <f t="shared" si="30"/>
        <v>0</v>
      </c>
      <c r="CN25">
        <f t="shared" si="31"/>
        <v>0</v>
      </c>
    </row>
  </sheetData>
  <sheetProtection sheet="1" objects="1" scenarios="1"/>
  <sortState xmlns:xlrd2="http://schemas.microsoft.com/office/spreadsheetml/2017/richdata2" ref="A9:CN25">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156 AE9:AE65156 O9:O65156" xr:uid="{00000000-0002-0000-0D00-000000000000}"/>
    <dataValidation type="decimal" allowBlank="1" showInputMessage="1" showErrorMessage="1" sqref="L1:L2 I1:I2 T1:T2 Q1:Q2 AG1:AG2 AB1:AB2 Y1:Y2 AJ1:AJ2 AR1:AR2 AO1:AO2 AW1:AW2 AZ1:AZ2 AZ9:AZ65156 AW9:AW65156 AR9:AR65156 AO9:AO65156 AJ9:AJ65156 Q9:Q65156 AG9:AG65156 AB9:AB65156 I9:I65156 T9:T65156 Y9:Y65156 L9:L65156" xr:uid="{00000000-0002-0000-0D00-000001000000}">
      <formula1>0</formula1>
      <formula2>10</formula2>
    </dataValidation>
    <dataValidation type="decimal" allowBlank="1" showInputMessage="1" showErrorMessage="1" sqref="H1:H2 K1:K2 P1:P2 S1:S2 X1:X2 AA1:AA2 AI1:AI2 AF1:AF2 AN1:AN2 AQ1:AQ2 AY1:AY2 AV1:AV2 AV9:AV65156 AY9:AY65156 AN9:AN65156 AQ9:AQ65156 AF9:AF65156 K9:K65156 S9:S65156 P9:P65156 X9:X65156 AA9:AA65156 H9:H65156 AI9:AI65156" xr:uid="{00000000-0002-0000-0D00-000002000000}">
      <formula1>0</formula1>
      <formula2>999</formula2>
    </dataValidation>
    <dataValidation type="list" allowBlank="1" showInputMessage="1" showErrorMessage="1" sqref="BH1:BH2 BH9:BH65156" xr:uid="{00000000-0002-0000-0D00-000003000000}">
      <formula1>"ja,nee"</formula1>
    </dataValidation>
    <dataValidation type="whole" operator="lessThan" allowBlank="1" showInputMessage="1" showErrorMessage="1" sqref="BG6" xr:uid="{00000000-0002-0000-0D00-000004000000}">
      <formula1>340</formula1>
    </dataValidation>
    <dataValidation type="whole" operator="lessThan" allowBlank="1" showInputMessage="1" showErrorMessage="1" sqref="BG5" xr:uid="{00000000-0002-0000-0D00-000005000000}">
      <formula1>9</formula1>
    </dataValidation>
    <dataValidation type="whole" allowBlank="1" showInputMessage="1" showErrorMessage="1" sqref="BG4" xr:uid="{00000000-0002-0000-0D00-000006000000}">
      <formula1>1</formula1>
      <formula2>2</formula2>
    </dataValidation>
    <dataValidation type="whole" allowBlank="1" showInputMessage="1" showErrorMessage="1" sqref="BG3" xr:uid="{00000000-0002-0000-0D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5890"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5891"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5892"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5893"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5894"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5895"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5896"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5897"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5898"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5899"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5900"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5901"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5902"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5903"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5904"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5905"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5906"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5907"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5908"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0">
    <pageSetUpPr fitToPage="1"/>
  </sheetPr>
  <dimension ref="A1:CN15"/>
  <sheetViews>
    <sheetView workbookViewId="0">
      <pane xSplit="5" ySplit="8" topLeftCell="H9" activePane="bottomRight" state="frozen"/>
      <selection activeCell="C4" sqref="C4:E4"/>
      <selection pane="topRight" activeCell="C4" sqref="C4:E4"/>
      <selection pane="bottomLeft" activeCell="C4" sqref="C4:E4"/>
      <selection pane="bottomRight" activeCell="BG15" sqref="BG15"/>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137</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334</v>
      </c>
      <c r="C9" s="1" t="s">
        <v>313</v>
      </c>
      <c r="D9" s="1" t="s">
        <v>335</v>
      </c>
      <c r="E9" s="1" t="s">
        <v>359</v>
      </c>
      <c r="F9" s="111" t="s">
        <v>449</v>
      </c>
      <c r="G9" s="62">
        <v>4</v>
      </c>
      <c r="H9" s="78">
        <v>70.78</v>
      </c>
      <c r="M9" s="62">
        <v>1</v>
      </c>
      <c r="N9" s="62">
        <v>1</v>
      </c>
      <c r="O9" s="63">
        <v>4</v>
      </c>
      <c r="P9" s="80">
        <v>74.36</v>
      </c>
      <c r="U9" s="63">
        <v>2</v>
      </c>
      <c r="V9" s="63">
        <v>2</v>
      </c>
      <c r="W9" s="62">
        <v>0</v>
      </c>
      <c r="X9" s="79">
        <v>79.11</v>
      </c>
      <c r="Z9" s="62">
        <v>4</v>
      </c>
      <c r="AA9" s="79">
        <v>52.33</v>
      </c>
      <c r="AC9" s="62">
        <v>1</v>
      </c>
      <c r="AD9" s="62">
        <v>1</v>
      </c>
      <c r="BC9">
        <f t="shared" ref="BC9:BC15" si="0">N9+V9+AD9+AL9+AT9+BB9</f>
        <v>4</v>
      </c>
      <c r="BD9" s="24">
        <f>IF($O$4&gt;0,(LARGE(($N9,$V9,$AD9,$AL9,$AT9,$BB9),1)),"0")</f>
        <v>2</v>
      </c>
      <c r="BE9" s="24">
        <f t="shared" ref="BE9:BE15" si="1">BC9-BD9</f>
        <v>2</v>
      </c>
      <c r="BK9">
        <f t="shared" ref="BK9:BK15" si="2">IF(G9&gt;99,199,G9)</f>
        <v>4</v>
      </c>
      <c r="BL9">
        <f t="shared" ref="BL9:BL15" si="3">IF(H9&gt;99,0,H9)</f>
        <v>70.78</v>
      </c>
      <c r="BM9">
        <f t="shared" ref="BM9:BM15" si="4">IF(J9&gt;99,199,J9)</f>
        <v>0</v>
      </c>
      <c r="BN9">
        <f t="shared" ref="BN9:BN15" si="5">IF(K9&gt;99,0,K9)</f>
        <v>0</v>
      </c>
      <c r="BO9">
        <f t="shared" ref="BO9:BO15" si="6">BK9+BM9</f>
        <v>4</v>
      </c>
      <c r="BP9">
        <f t="shared" ref="BP9:BP15" si="7">IF(O9&gt;99,199,O9)</f>
        <v>4</v>
      </c>
      <c r="BQ9">
        <f t="shared" ref="BQ9:BQ15" si="8">IF(P9&gt;99,0,P9)</f>
        <v>74.36</v>
      </c>
      <c r="BR9">
        <f t="shared" ref="BR9:BR15" si="9">IF(R9&gt;99,199,R9)</f>
        <v>0</v>
      </c>
      <c r="BS9">
        <f t="shared" ref="BS9:BS15" si="10">IF(S9&gt;99,0,S9)</f>
        <v>0</v>
      </c>
      <c r="BT9">
        <f t="shared" ref="BT9:BT15" si="11">BP9+BR9</f>
        <v>4</v>
      </c>
      <c r="BU9">
        <f t="shared" ref="BU9:BU15" si="12">IF(W9&gt;99,199,W9)</f>
        <v>0</v>
      </c>
      <c r="BV9">
        <f t="shared" ref="BV9:BV15" si="13">IF(X9&gt;99,0,X9)</f>
        <v>79.11</v>
      </c>
      <c r="BW9">
        <f t="shared" ref="BW9:BW15" si="14">IF(Z9&gt;99,199,Z9)</f>
        <v>4</v>
      </c>
      <c r="BX9">
        <f t="shared" ref="BX9:BX15" si="15">IF(AA9&gt;99,0,AA9)</f>
        <v>52.33</v>
      </c>
      <c r="BY9">
        <f t="shared" ref="BY9:BY15" si="16">BU9+BW9</f>
        <v>4</v>
      </c>
      <c r="BZ9">
        <f t="shared" ref="BZ9:BZ15" si="17">IF(AE9&gt;99,199,AE9)</f>
        <v>0</v>
      </c>
      <c r="CA9">
        <f t="shared" ref="CA9:CA15" si="18">IF(AF9&gt;99,0,AF9)</f>
        <v>0</v>
      </c>
      <c r="CB9">
        <f t="shared" ref="CB9:CB15" si="19">IF(AH9&gt;99,199,AH9)</f>
        <v>0</v>
      </c>
      <c r="CC9">
        <f t="shared" ref="CC9:CC15" si="20">IF(AI9&gt;99,0,AI9)</f>
        <v>0</v>
      </c>
      <c r="CD9">
        <f t="shared" ref="CD9:CD15" si="21">BZ9+CB9</f>
        <v>0</v>
      </c>
      <c r="CE9">
        <f t="shared" ref="CE9:CE15" si="22">IF(AM9&gt;99,199,AM9)</f>
        <v>0</v>
      </c>
      <c r="CF9">
        <f t="shared" ref="CF9:CF15" si="23">IF(AN9&gt;99,0,AN9)</f>
        <v>0</v>
      </c>
      <c r="CG9">
        <f t="shared" ref="CG9:CG15" si="24">IF(AP9&gt;99,199,AP9)</f>
        <v>0</v>
      </c>
      <c r="CH9">
        <f t="shared" ref="CH9:CH15" si="25">IF(AQ9&gt;99,0,AQ9)</f>
        <v>0</v>
      </c>
      <c r="CI9">
        <f t="shared" ref="CI9:CI15" si="26">CE9+CG9</f>
        <v>0</v>
      </c>
      <c r="CJ9">
        <f t="shared" ref="CJ9:CJ15" si="27">IF(AU9&gt;99,199,AU9)</f>
        <v>0</v>
      </c>
      <c r="CK9">
        <f t="shared" ref="CK9:CK15" si="28">IF(AV9&gt;99,0,AV9)</f>
        <v>0</v>
      </c>
      <c r="CL9">
        <f t="shared" ref="CL9:CL15" si="29">IF(AX9&gt;99,199,AX9)</f>
        <v>0</v>
      </c>
      <c r="CM9">
        <f t="shared" ref="CM9:CM15" si="30">IF(AY9&gt;99,0,AY9)</f>
        <v>0</v>
      </c>
      <c r="CN9">
        <f t="shared" ref="CN9:CN15" si="31">CJ9+CL9</f>
        <v>0</v>
      </c>
    </row>
    <row r="10" spans="1:92" x14ac:dyDescent="0.25">
      <c r="A10" s="1">
        <v>2</v>
      </c>
      <c r="B10" s="1" t="s">
        <v>336</v>
      </c>
      <c r="C10" s="1" t="s">
        <v>313</v>
      </c>
      <c r="D10" s="1" t="s">
        <v>337</v>
      </c>
      <c r="E10" s="1" t="s">
        <v>360</v>
      </c>
      <c r="F10" s="111" t="s">
        <v>449</v>
      </c>
      <c r="G10" s="62">
        <v>8</v>
      </c>
      <c r="H10" s="78">
        <v>74.569999999999993</v>
      </c>
      <c r="M10" s="62">
        <v>3</v>
      </c>
      <c r="N10" s="62">
        <v>3</v>
      </c>
      <c r="O10" s="63">
        <v>0</v>
      </c>
      <c r="P10" s="80">
        <v>77.33</v>
      </c>
      <c r="R10" s="63">
        <v>8</v>
      </c>
      <c r="S10" s="80">
        <v>46.53</v>
      </c>
      <c r="U10" s="63">
        <v>1</v>
      </c>
      <c r="V10" s="63">
        <v>1</v>
      </c>
      <c r="W10" s="62">
        <v>0</v>
      </c>
      <c r="X10" s="79">
        <v>79.92</v>
      </c>
      <c r="Z10" s="62">
        <v>8</v>
      </c>
      <c r="AA10" s="79">
        <v>53.89</v>
      </c>
      <c r="AC10" s="62">
        <v>2</v>
      </c>
      <c r="AD10" s="62">
        <v>2</v>
      </c>
      <c r="BC10">
        <f t="shared" si="0"/>
        <v>6</v>
      </c>
      <c r="BD10" s="24">
        <f>IF($O$4&gt;0,(LARGE(($N10,$V10,$AD10,$AL10,$AT10,$BB10),1)),"0")</f>
        <v>3</v>
      </c>
      <c r="BE10" s="24">
        <f t="shared" si="1"/>
        <v>3</v>
      </c>
      <c r="BK10">
        <f t="shared" si="2"/>
        <v>8</v>
      </c>
      <c r="BL10">
        <f t="shared" si="3"/>
        <v>74.569999999999993</v>
      </c>
      <c r="BM10">
        <f t="shared" si="4"/>
        <v>0</v>
      </c>
      <c r="BN10">
        <f t="shared" si="5"/>
        <v>0</v>
      </c>
      <c r="BO10">
        <f t="shared" si="6"/>
        <v>8</v>
      </c>
      <c r="BP10">
        <f t="shared" si="7"/>
        <v>0</v>
      </c>
      <c r="BQ10">
        <f t="shared" si="8"/>
        <v>77.33</v>
      </c>
      <c r="BR10">
        <f t="shared" si="9"/>
        <v>8</v>
      </c>
      <c r="BS10">
        <f t="shared" si="10"/>
        <v>46.53</v>
      </c>
      <c r="BT10">
        <f t="shared" si="11"/>
        <v>8</v>
      </c>
      <c r="BU10">
        <f t="shared" si="12"/>
        <v>0</v>
      </c>
      <c r="BV10">
        <f t="shared" si="13"/>
        <v>79.92</v>
      </c>
      <c r="BW10">
        <f t="shared" si="14"/>
        <v>8</v>
      </c>
      <c r="BX10">
        <f t="shared" si="15"/>
        <v>53.89</v>
      </c>
      <c r="BY10">
        <f t="shared" si="16"/>
        <v>8</v>
      </c>
      <c r="BZ10">
        <f t="shared" si="17"/>
        <v>0</v>
      </c>
      <c r="CA10">
        <f t="shared" si="18"/>
        <v>0</v>
      </c>
      <c r="CB10">
        <f t="shared" si="19"/>
        <v>0</v>
      </c>
      <c r="CC10">
        <f t="shared" si="20"/>
        <v>0</v>
      </c>
      <c r="CD10">
        <f t="shared" si="21"/>
        <v>0</v>
      </c>
      <c r="CE10">
        <f t="shared" si="22"/>
        <v>0</v>
      </c>
      <c r="CF10">
        <f t="shared" si="23"/>
        <v>0</v>
      </c>
      <c r="CG10">
        <f t="shared" si="24"/>
        <v>0</v>
      </c>
      <c r="CH10">
        <f t="shared" si="25"/>
        <v>0</v>
      </c>
      <c r="CI10">
        <f t="shared" si="26"/>
        <v>0</v>
      </c>
      <c r="CJ10">
        <f t="shared" si="27"/>
        <v>0</v>
      </c>
      <c r="CK10">
        <f t="shared" si="28"/>
        <v>0</v>
      </c>
      <c r="CL10">
        <f t="shared" si="29"/>
        <v>0</v>
      </c>
      <c r="CM10">
        <f t="shared" si="30"/>
        <v>0</v>
      </c>
      <c r="CN10">
        <f t="shared" si="31"/>
        <v>0</v>
      </c>
    </row>
    <row r="11" spans="1:92" x14ac:dyDescent="0.25">
      <c r="A11" s="1">
        <v>3</v>
      </c>
      <c r="B11" s="1" t="s">
        <v>323</v>
      </c>
      <c r="C11" s="1" t="s">
        <v>324</v>
      </c>
      <c r="D11" s="1" t="s">
        <v>325</v>
      </c>
      <c r="E11" s="1" t="s">
        <v>359</v>
      </c>
      <c r="F11" s="111" t="s">
        <v>449</v>
      </c>
      <c r="G11" s="62">
        <v>8</v>
      </c>
      <c r="H11" s="78">
        <v>80.7</v>
      </c>
      <c r="M11" s="62">
        <v>4</v>
      </c>
      <c r="N11" s="62">
        <v>4</v>
      </c>
      <c r="O11" s="63">
        <v>21</v>
      </c>
      <c r="P11" s="80">
        <v>97.24</v>
      </c>
      <c r="U11" s="63">
        <v>4</v>
      </c>
      <c r="V11" s="63">
        <v>4</v>
      </c>
      <c r="W11" s="112" t="s">
        <v>333</v>
      </c>
      <c r="AD11" s="62">
        <v>90</v>
      </c>
      <c r="BC11">
        <f t="shared" si="0"/>
        <v>98</v>
      </c>
      <c r="BD11" s="24">
        <f>IF($O$4&gt;0,(LARGE(($N11,$V11,$AD11,$AL11,$AT11,$BB11),1)),"0")</f>
        <v>90</v>
      </c>
      <c r="BE11" s="24">
        <f t="shared" si="1"/>
        <v>8</v>
      </c>
      <c r="BK11">
        <f t="shared" si="2"/>
        <v>8</v>
      </c>
      <c r="BL11">
        <f t="shared" si="3"/>
        <v>80.7</v>
      </c>
      <c r="BM11">
        <f t="shared" si="4"/>
        <v>0</v>
      </c>
      <c r="BN11">
        <f t="shared" si="5"/>
        <v>0</v>
      </c>
      <c r="BO11">
        <f t="shared" si="6"/>
        <v>8</v>
      </c>
      <c r="BP11">
        <f t="shared" si="7"/>
        <v>21</v>
      </c>
      <c r="BQ11">
        <f t="shared" si="8"/>
        <v>97.24</v>
      </c>
      <c r="BR11">
        <f t="shared" si="9"/>
        <v>0</v>
      </c>
      <c r="BS11">
        <f t="shared" si="10"/>
        <v>0</v>
      </c>
      <c r="BT11">
        <f t="shared" si="11"/>
        <v>21</v>
      </c>
      <c r="BU11">
        <f t="shared" si="12"/>
        <v>199</v>
      </c>
      <c r="BV11">
        <f t="shared" si="13"/>
        <v>0</v>
      </c>
      <c r="BW11">
        <f t="shared" si="14"/>
        <v>0</v>
      </c>
      <c r="BX11">
        <f t="shared" si="15"/>
        <v>0</v>
      </c>
      <c r="BY11">
        <f t="shared" si="16"/>
        <v>199</v>
      </c>
      <c r="BZ11">
        <f t="shared" si="17"/>
        <v>0</v>
      </c>
      <c r="CA11">
        <f t="shared" si="18"/>
        <v>0</v>
      </c>
      <c r="CB11">
        <f t="shared" si="19"/>
        <v>0</v>
      </c>
      <c r="CC11">
        <f t="shared" si="20"/>
        <v>0</v>
      </c>
      <c r="CD11">
        <f t="shared" si="21"/>
        <v>0</v>
      </c>
      <c r="CE11">
        <f t="shared" si="22"/>
        <v>0</v>
      </c>
      <c r="CF11">
        <f t="shared" si="23"/>
        <v>0</v>
      </c>
      <c r="CG11">
        <f t="shared" si="24"/>
        <v>0</v>
      </c>
      <c r="CH11">
        <f t="shared" si="25"/>
        <v>0</v>
      </c>
      <c r="CI11">
        <f t="shared" si="26"/>
        <v>0</v>
      </c>
      <c r="CJ11">
        <f t="shared" si="27"/>
        <v>0</v>
      </c>
      <c r="CK11">
        <f t="shared" si="28"/>
        <v>0</v>
      </c>
      <c r="CL11">
        <f t="shared" si="29"/>
        <v>0</v>
      </c>
      <c r="CM11">
        <f t="shared" si="30"/>
        <v>0</v>
      </c>
      <c r="CN11">
        <f t="shared" si="31"/>
        <v>0</v>
      </c>
    </row>
    <row r="12" spans="1:92" x14ac:dyDescent="0.25">
      <c r="A12" s="1">
        <v>4</v>
      </c>
      <c r="B12" s="1" t="s">
        <v>300</v>
      </c>
      <c r="C12" s="1" t="s">
        <v>292</v>
      </c>
      <c r="D12" s="1" t="s">
        <v>301</v>
      </c>
      <c r="E12" s="1" t="s">
        <v>359</v>
      </c>
      <c r="F12" s="1" t="s">
        <v>222</v>
      </c>
      <c r="G12" s="62">
        <v>4</v>
      </c>
      <c r="H12" s="78">
        <v>72.58</v>
      </c>
      <c r="M12" s="62">
        <v>2</v>
      </c>
      <c r="N12" s="62">
        <v>2</v>
      </c>
      <c r="V12" s="63">
        <v>99</v>
      </c>
      <c r="AD12" s="62">
        <v>99</v>
      </c>
      <c r="BC12">
        <f t="shared" si="0"/>
        <v>200</v>
      </c>
      <c r="BD12" s="24">
        <f>IF($O$4&gt;0,(LARGE(($N12,$V12,$AD12,$AL12,$AT12,$BB12),1)),"0")</f>
        <v>99</v>
      </c>
      <c r="BE12" s="24">
        <f t="shared" si="1"/>
        <v>101</v>
      </c>
      <c r="BK12">
        <f t="shared" si="2"/>
        <v>4</v>
      </c>
      <c r="BL12">
        <f t="shared" si="3"/>
        <v>72.58</v>
      </c>
      <c r="BM12">
        <f t="shared" si="4"/>
        <v>0</v>
      </c>
      <c r="BN12">
        <f t="shared" si="5"/>
        <v>0</v>
      </c>
      <c r="BO12">
        <f t="shared" si="6"/>
        <v>4</v>
      </c>
      <c r="BP12">
        <f t="shared" si="7"/>
        <v>0</v>
      </c>
      <c r="BQ12">
        <f t="shared" si="8"/>
        <v>0</v>
      </c>
      <c r="BR12">
        <f t="shared" si="9"/>
        <v>0</v>
      </c>
      <c r="BS12">
        <f t="shared" si="10"/>
        <v>0</v>
      </c>
      <c r="BT12">
        <f t="shared" si="11"/>
        <v>0</v>
      </c>
      <c r="BU12">
        <f t="shared" si="12"/>
        <v>0</v>
      </c>
      <c r="BV12">
        <f t="shared" si="13"/>
        <v>0</v>
      </c>
      <c r="BW12">
        <f t="shared" si="14"/>
        <v>0</v>
      </c>
      <c r="BX12">
        <f t="shared" si="15"/>
        <v>0</v>
      </c>
      <c r="BY12">
        <f t="shared" si="16"/>
        <v>0</v>
      </c>
      <c r="BZ12">
        <f t="shared" si="17"/>
        <v>0</v>
      </c>
      <c r="CA12">
        <f t="shared" si="18"/>
        <v>0</v>
      </c>
      <c r="CB12">
        <f t="shared" si="19"/>
        <v>0</v>
      </c>
      <c r="CC12">
        <f t="shared" si="20"/>
        <v>0</v>
      </c>
      <c r="CD12">
        <f t="shared" si="21"/>
        <v>0</v>
      </c>
      <c r="CE12">
        <f t="shared" si="22"/>
        <v>0</v>
      </c>
      <c r="CF12">
        <f t="shared" si="23"/>
        <v>0</v>
      </c>
      <c r="CG12">
        <f t="shared" si="24"/>
        <v>0</v>
      </c>
      <c r="CH12">
        <f t="shared" si="25"/>
        <v>0</v>
      </c>
      <c r="CI12">
        <f t="shared" si="26"/>
        <v>0</v>
      </c>
      <c r="CJ12">
        <f t="shared" si="27"/>
        <v>0</v>
      </c>
      <c r="CK12">
        <f t="shared" si="28"/>
        <v>0</v>
      </c>
      <c r="CL12">
        <f t="shared" si="29"/>
        <v>0</v>
      </c>
      <c r="CM12">
        <f t="shared" si="30"/>
        <v>0</v>
      </c>
      <c r="CN12">
        <f t="shared" si="31"/>
        <v>0</v>
      </c>
    </row>
    <row r="13" spans="1:92" x14ac:dyDescent="0.25">
      <c r="A13" s="1">
        <v>5</v>
      </c>
      <c r="B13" s="1" t="s">
        <v>414</v>
      </c>
      <c r="C13" s="1" t="s">
        <v>420</v>
      </c>
      <c r="D13" s="1" t="s">
        <v>415</v>
      </c>
      <c r="E13" s="1" t="s">
        <v>359</v>
      </c>
      <c r="F13" s="111" t="s">
        <v>459</v>
      </c>
      <c r="N13" s="62">
        <v>99</v>
      </c>
      <c r="V13" s="63">
        <v>99</v>
      </c>
      <c r="W13" s="62">
        <v>10</v>
      </c>
      <c r="X13" s="79">
        <v>86.96</v>
      </c>
      <c r="AC13" s="62">
        <v>3</v>
      </c>
      <c r="AD13" s="62">
        <v>3</v>
      </c>
      <c r="BC13">
        <f t="shared" si="0"/>
        <v>201</v>
      </c>
      <c r="BD13" s="24">
        <f>IF($O$4&gt;0,(LARGE(($N13,$V13,$AD13,$AL13,$AT13,$BB13),1)),"0")</f>
        <v>99</v>
      </c>
      <c r="BE13" s="24">
        <f t="shared" si="1"/>
        <v>102</v>
      </c>
      <c r="BK13">
        <f t="shared" si="2"/>
        <v>0</v>
      </c>
      <c r="BL13">
        <f t="shared" si="3"/>
        <v>0</v>
      </c>
      <c r="BM13">
        <f t="shared" si="4"/>
        <v>0</v>
      </c>
      <c r="BN13">
        <f t="shared" si="5"/>
        <v>0</v>
      </c>
      <c r="BO13">
        <f t="shared" si="6"/>
        <v>0</v>
      </c>
      <c r="BP13">
        <f t="shared" si="7"/>
        <v>0</v>
      </c>
      <c r="BQ13">
        <f t="shared" si="8"/>
        <v>0</v>
      </c>
      <c r="BR13">
        <f t="shared" si="9"/>
        <v>0</v>
      </c>
      <c r="BS13">
        <f t="shared" si="10"/>
        <v>0</v>
      </c>
      <c r="BT13">
        <f t="shared" si="11"/>
        <v>0</v>
      </c>
      <c r="BU13">
        <f t="shared" si="12"/>
        <v>10</v>
      </c>
      <c r="BV13">
        <f t="shared" si="13"/>
        <v>86.96</v>
      </c>
      <c r="BW13">
        <f t="shared" si="14"/>
        <v>0</v>
      </c>
      <c r="BX13">
        <f t="shared" si="15"/>
        <v>0</v>
      </c>
      <c r="BY13">
        <f t="shared" si="16"/>
        <v>10</v>
      </c>
      <c r="BZ13">
        <f t="shared" si="17"/>
        <v>0</v>
      </c>
      <c r="CA13">
        <f t="shared" si="18"/>
        <v>0</v>
      </c>
      <c r="CB13">
        <f t="shared" si="19"/>
        <v>0</v>
      </c>
      <c r="CC13">
        <f t="shared" si="20"/>
        <v>0</v>
      </c>
      <c r="CD13">
        <f t="shared" si="21"/>
        <v>0</v>
      </c>
      <c r="CE13">
        <f t="shared" si="22"/>
        <v>0</v>
      </c>
      <c r="CF13">
        <f t="shared" si="23"/>
        <v>0</v>
      </c>
      <c r="CG13">
        <f t="shared" si="24"/>
        <v>0</v>
      </c>
      <c r="CH13">
        <f t="shared" si="25"/>
        <v>0</v>
      </c>
      <c r="CI13">
        <f t="shared" si="26"/>
        <v>0</v>
      </c>
      <c r="CJ13">
        <f t="shared" si="27"/>
        <v>0</v>
      </c>
      <c r="CK13">
        <f t="shared" si="28"/>
        <v>0</v>
      </c>
      <c r="CL13">
        <f t="shared" si="29"/>
        <v>0</v>
      </c>
      <c r="CM13">
        <f t="shared" si="30"/>
        <v>0</v>
      </c>
      <c r="CN13">
        <f t="shared" si="31"/>
        <v>0</v>
      </c>
    </row>
    <row r="14" spans="1:92" x14ac:dyDescent="0.25">
      <c r="A14" s="1">
        <v>6</v>
      </c>
      <c r="B14" s="1" t="s">
        <v>424</v>
      </c>
      <c r="C14" s="1" t="s">
        <v>425</v>
      </c>
      <c r="D14" s="1" t="s">
        <v>426</v>
      </c>
      <c r="E14" s="1" t="s">
        <v>359</v>
      </c>
      <c r="F14" s="111" t="s">
        <v>458</v>
      </c>
      <c r="N14" s="62">
        <v>99</v>
      </c>
      <c r="O14" s="63">
        <v>8</v>
      </c>
      <c r="P14" s="80">
        <v>57.91</v>
      </c>
      <c r="U14" s="63">
        <v>3</v>
      </c>
      <c r="V14" s="63">
        <v>3</v>
      </c>
      <c r="AD14" s="62">
        <v>99</v>
      </c>
      <c r="BC14">
        <f t="shared" si="0"/>
        <v>201</v>
      </c>
      <c r="BD14" s="24">
        <f>IF($O$4&gt;0,(LARGE(($N14,$V14,$AD14,$AL14,$AT14,$BB14),1)),"0")</f>
        <v>99</v>
      </c>
      <c r="BE14" s="24">
        <f t="shared" si="1"/>
        <v>102</v>
      </c>
      <c r="BK14">
        <f t="shared" si="2"/>
        <v>0</v>
      </c>
      <c r="BL14">
        <f t="shared" si="3"/>
        <v>0</v>
      </c>
      <c r="BM14">
        <f t="shared" si="4"/>
        <v>0</v>
      </c>
      <c r="BN14">
        <f t="shared" si="5"/>
        <v>0</v>
      </c>
      <c r="BO14">
        <f t="shared" si="6"/>
        <v>0</v>
      </c>
      <c r="BP14">
        <f t="shared" si="7"/>
        <v>8</v>
      </c>
      <c r="BQ14">
        <f t="shared" si="8"/>
        <v>57.91</v>
      </c>
      <c r="BR14">
        <f t="shared" si="9"/>
        <v>0</v>
      </c>
      <c r="BS14">
        <f t="shared" si="10"/>
        <v>0</v>
      </c>
      <c r="BT14">
        <f t="shared" si="11"/>
        <v>8</v>
      </c>
      <c r="BU14">
        <f t="shared" si="12"/>
        <v>0</v>
      </c>
      <c r="BV14">
        <f t="shared" si="13"/>
        <v>0</v>
      </c>
      <c r="BW14">
        <f t="shared" si="14"/>
        <v>0</v>
      </c>
      <c r="BX14">
        <f t="shared" si="15"/>
        <v>0</v>
      </c>
      <c r="BY14">
        <f t="shared" si="16"/>
        <v>0</v>
      </c>
      <c r="BZ14">
        <f t="shared" si="17"/>
        <v>0</v>
      </c>
      <c r="CA14">
        <f t="shared" si="18"/>
        <v>0</v>
      </c>
      <c r="CB14">
        <f t="shared" si="19"/>
        <v>0</v>
      </c>
      <c r="CC14">
        <f t="shared" si="20"/>
        <v>0</v>
      </c>
      <c r="CD14">
        <f t="shared" si="21"/>
        <v>0</v>
      </c>
      <c r="CE14">
        <f t="shared" si="22"/>
        <v>0</v>
      </c>
      <c r="CF14">
        <f t="shared" si="23"/>
        <v>0</v>
      </c>
      <c r="CG14">
        <f t="shared" si="24"/>
        <v>0</v>
      </c>
      <c r="CH14">
        <f t="shared" si="25"/>
        <v>0</v>
      </c>
      <c r="CI14">
        <f t="shared" si="26"/>
        <v>0</v>
      </c>
      <c r="CJ14">
        <f t="shared" si="27"/>
        <v>0</v>
      </c>
      <c r="CK14">
        <f t="shared" si="28"/>
        <v>0</v>
      </c>
      <c r="CL14">
        <f t="shared" si="29"/>
        <v>0</v>
      </c>
      <c r="CM14">
        <f t="shared" si="30"/>
        <v>0</v>
      </c>
      <c r="CN14">
        <f t="shared" si="31"/>
        <v>0</v>
      </c>
    </row>
    <row r="15" spans="1:92" x14ac:dyDescent="0.25">
      <c r="A15" s="1">
        <v>7</v>
      </c>
      <c r="B15" s="1" t="s">
        <v>338</v>
      </c>
      <c r="C15" s="1" t="s">
        <v>361</v>
      </c>
      <c r="D15" s="1" t="s">
        <v>339</v>
      </c>
      <c r="E15" s="1" t="s">
        <v>360</v>
      </c>
      <c r="F15" s="1" t="s">
        <v>222</v>
      </c>
      <c r="G15" s="62" t="s">
        <v>254</v>
      </c>
      <c r="N15" s="62">
        <v>90</v>
      </c>
      <c r="V15" s="63">
        <v>99</v>
      </c>
      <c r="AD15" s="62">
        <v>99</v>
      </c>
      <c r="BC15">
        <f t="shared" si="0"/>
        <v>288</v>
      </c>
      <c r="BD15" s="24">
        <f>IF($O$4&gt;0,(LARGE(($N15,$V15,$AD15,$AL15,$AT15,$BB15),1)),"0")</f>
        <v>99</v>
      </c>
      <c r="BE15" s="24">
        <f t="shared" si="1"/>
        <v>189</v>
      </c>
      <c r="BK15">
        <f t="shared" si="2"/>
        <v>199</v>
      </c>
      <c r="BL15">
        <f t="shared" si="3"/>
        <v>0</v>
      </c>
      <c r="BM15">
        <f t="shared" si="4"/>
        <v>0</v>
      </c>
      <c r="BN15">
        <f t="shared" si="5"/>
        <v>0</v>
      </c>
      <c r="BO15">
        <f t="shared" si="6"/>
        <v>199</v>
      </c>
      <c r="BP15">
        <f t="shared" si="7"/>
        <v>0</v>
      </c>
      <c r="BQ15">
        <f t="shared" si="8"/>
        <v>0</v>
      </c>
      <c r="BR15">
        <f t="shared" si="9"/>
        <v>0</v>
      </c>
      <c r="BS15">
        <f t="shared" si="10"/>
        <v>0</v>
      </c>
      <c r="BT15">
        <f t="shared" si="11"/>
        <v>0</v>
      </c>
      <c r="BU15">
        <f t="shared" si="12"/>
        <v>0</v>
      </c>
      <c r="BV15">
        <f t="shared" si="13"/>
        <v>0</v>
      </c>
      <c r="BW15">
        <f t="shared" si="14"/>
        <v>0</v>
      </c>
      <c r="BX15">
        <f t="shared" si="15"/>
        <v>0</v>
      </c>
      <c r="BY15">
        <f t="shared" si="16"/>
        <v>0</v>
      </c>
      <c r="BZ15">
        <f t="shared" si="17"/>
        <v>0</v>
      </c>
      <c r="CA15">
        <f t="shared" si="18"/>
        <v>0</v>
      </c>
      <c r="CB15">
        <f t="shared" si="19"/>
        <v>0</v>
      </c>
      <c r="CC15">
        <f t="shared" si="20"/>
        <v>0</v>
      </c>
      <c r="CD15">
        <f t="shared" si="21"/>
        <v>0</v>
      </c>
      <c r="CE15">
        <f t="shared" si="22"/>
        <v>0</v>
      </c>
      <c r="CF15">
        <f t="shared" si="23"/>
        <v>0</v>
      </c>
      <c r="CG15">
        <f t="shared" si="24"/>
        <v>0</v>
      </c>
      <c r="CH15">
        <f t="shared" si="25"/>
        <v>0</v>
      </c>
      <c r="CI15">
        <f t="shared" si="26"/>
        <v>0</v>
      </c>
      <c r="CJ15">
        <f t="shared" si="27"/>
        <v>0</v>
      </c>
      <c r="CK15">
        <f t="shared" si="28"/>
        <v>0</v>
      </c>
      <c r="CL15">
        <f t="shared" si="29"/>
        <v>0</v>
      </c>
      <c r="CM15">
        <f t="shared" si="30"/>
        <v>0</v>
      </c>
      <c r="CN15">
        <f t="shared" si="31"/>
        <v>0</v>
      </c>
    </row>
  </sheetData>
  <sheetProtection sheet="1" objects="1" scenarios="1"/>
  <sortState xmlns:xlrd2="http://schemas.microsoft.com/office/spreadsheetml/2017/richdata2" ref="A9:CN15">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AU9:AU65136 AE9:AE65136 O9:O65136" xr:uid="{00000000-0002-0000-0E00-000000000000}"/>
    <dataValidation type="decimal" allowBlank="1" showInputMessage="1" showErrorMessage="1" sqref="L1:L2 I1:I2 T1:T2 Q1:Q2 AG1:AG2 AB1:AB2 Y1:Y2 AJ1:AJ2 AR1:AR2 AO1:AO2 AW1:AW2 AZ1:AZ2 AZ9:AZ65136 AW9:AW65136 AR9:AR65136 AO9:AO65136 AJ9:AJ65136 Q9:Q65136 AG9:AG65136 AB9:AB65136 I9:I65136 T9:T65136 Y9:Y65136 L9:L65136" xr:uid="{00000000-0002-0000-0E00-000001000000}">
      <formula1>0</formula1>
      <formula2>10</formula2>
    </dataValidation>
    <dataValidation type="decimal" allowBlank="1" showInputMessage="1" showErrorMessage="1" sqref="H1:H2 K1:K2 P1:P2 S1:S2 X1:X2 AA1:AA2 AI1:AI2 AF1:AF2 AN1:AN2 AQ1:AQ2 AY1:AY2 AV1:AV2 AV9:AV65136 AY9:AY65136 AN9:AN65136 AQ9:AQ65136 AF9:AF65136 K9:K65136 S9:S65136 P9:P65136 X9:X65136 AA9:AA65136 H9:H65136 AI9:AI65136" xr:uid="{00000000-0002-0000-0E00-000002000000}">
      <formula1>0</formula1>
      <formula2>999</formula2>
    </dataValidation>
    <dataValidation type="list" allowBlank="1" showInputMessage="1" showErrorMessage="1" sqref="BH1:BH2 BH9:BH65136" xr:uid="{00000000-0002-0000-0E00-000003000000}">
      <formula1>"ja,nee"</formula1>
    </dataValidation>
    <dataValidation type="whole" operator="lessThan" allowBlank="1" showInputMessage="1" showErrorMessage="1" sqref="BG6" xr:uid="{00000000-0002-0000-0E00-000004000000}">
      <formula1>340</formula1>
    </dataValidation>
    <dataValidation type="whole" operator="lessThan" allowBlank="1" showInputMessage="1" showErrorMessage="1" sqref="BG5" xr:uid="{00000000-0002-0000-0E00-000005000000}">
      <formula1>9</formula1>
    </dataValidation>
    <dataValidation type="whole" allowBlank="1" showInputMessage="1" showErrorMessage="1" sqref="BG4" xr:uid="{00000000-0002-0000-0E00-000006000000}">
      <formula1>1</formula1>
      <formula2>2</formula2>
    </dataValidation>
    <dataValidation type="whole" allowBlank="1" showInputMessage="1" showErrorMessage="1" sqref="BG3" xr:uid="{00000000-0002-0000-0E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6914"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6915"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6916"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6917"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6918"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6919"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6920"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6921"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6922"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6923"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6924"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6925"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6926"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66927"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66928"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6929"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66930"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66931"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66932"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6">
    <pageSetUpPr fitToPage="1"/>
  </sheetPr>
  <dimension ref="A1:CN10"/>
  <sheetViews>
    <sheetView workbookViewId="0">
      <pane xSplit="5" ySplit="8" topLeftCell="R9" activePane="bottomRight" state="frozen"/>
      <selection activeCell="C4" sqref="C4:E4"/>
      <selection pane="topRight" activeCell="C4" sqref="C4:E4"/>
      <selection pane="bottomLeft" activeCell="C4" sqref="C4:E4"/>
      <selection pane="bottomRight" activeCell="BG10" sqref="BG10"/>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D2" s="24">
        <f>IF($O$4&gt;0,(LARGE(($N2,$V2,$AD2,$AL2,$AT2,$BB2),1)),"0")</f>
        <v>6</v>
      </c>
      <c r="BE2" s="24">
        <f>BC2-BD2</f>
        <v>-6</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138</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row r="9" spans="1:92" x14ac:dyDescent="0.25">
      <c r="A9" s="1">
        <v>1</v>
      </c>
      <c r="B9" s="1" t="s">
        <v>422</v>
      </c>
      <c r="C9" s="1" t="s">
        <v>417</v>
      </c>
      <c r="D9" s="1" t="s">
        <v>423</v>
      </c>
      <c r="E9" s="1" t="s">
        <v>437</v>
      </c>
      <c r="N9" s="62">
        <v>99</v>
      </c>
      <c r="O9" s="63">
        <v>0</v>
      </c>
      <c r="P9" s="80">
        <v>72.900000000000006</v>
      </c>
      <c r="R9" s="63">
        <v>0</v>
      </c>
      <c r="S9" s="80">
        <v>39.369999999999997</v>
      </c>
      <c r="U9" s="63">
        <v>1</v>
      </c>
      <c r="V9" s="63">
        <v>1</v>
      </c>
      <c r="AD9" s="62">
        <v>99</v>
      </c>
      <c r="BD9" s="24">
        <f>IF($O$4&gt;0,(LARGE(($N9,$V9,$AD9,$AL9,$AT9,$BB9),1)),"0")</f>
        <v>99</v>
      </c>
      <c r="BE9" s="24">
        <f>BC9-BD9</f>
        <v>-99</v>
      </c>
      <c r="BK9">
        <f>IF(G9&gt;99,199,G9)</f>
        <v>0</v>
      </c>
      <c r="BL9">
        <f>IF(H9&gt;99,0,H9)</f>
        <v>0</v>
      </c>
      <c r="BM9">
        <f>IF(J9&gt;99,199,J9)</f>
        <v>0</v>
      </c>
      <c r="BN9">
        <f>IF(K9&gt;99,0,K9)</f>
        <v>0</v>
      </c>
      <c r="BO9">
        <f>BK9+BM9</f>
        <v>0</v>
      </c>
      <c r="BP9">
        <f>IF(O9&gt;99,199,O9)</f>
        <v>0</v>
      </c>
      <c r="BQ9">
        <f>IF(P9&gt;99,0,P9)</f>
        <v>72.900000000000006</v>
      </c>
      <c r="BR9">
        <f>IF(R9&gt;99,199,R9)</f>
        <v>0</v>
      </c>
      <c r="BS9">
        <f>IF(S9&gt;99,0,S9)</f>
        <v>39.369999999999997</v>
      </c>
      <c r="BT9">
        <f>BP9+BR9</f>
        <v>0</v>
      </c>
      <c r="BU9">
        <f>IF(W9&gt;99,199,W9)</f>
        <v>0</v>
      </c>
      <c r="BV9">
        <f>IF(X9&gt;99,0,X9)</f>
        <v>0</v>
      </c>
      <c r="BW9">
        <f>IF(Z9&gt;99,199,Z9)</f>
        <v>0</v>
      </c>
      <c r="BX9">
        <f>IF(AA9&gt;99,0,AA9)</f>
        <v>0</v>
      </c>
      <c r="BY9">
        <f>BU9+BW9</f>
        <v>0</v>
      </c>
      <c r="BZ9">
        <f>IF(AE9&gt;99,199,AE9)</f>
        <v>0</v>
      </c>
      <c r="CA9">
        <f>IF(AF9&gt;99,0,AF9)</f>
        <v>0</v>
      </c>
      <c r="CB9">
        <f>IF(AH9&gt;99,199,AH9)</f>
        <v>0</v>
      </c>
      <c r="CC9">
        <f>IF(AI9&gt;99,0,AI9)</f>
        <v>0</v>
      </c>
      <c r="CD9">
        <f>BZ9+CB9</f>
        <v>0</v>
      </c>
      <c r="CE9">
        <f>IF(AM9&gt;99,199,AM9)</f>
        <v>0</v>
      </c>
      <c r="CF9">
        <f>IF(AN9&gt;99,0,AN9)</f>
        <v>0</v>
      </c>
      <c r="CG9">
        <f>IF(AP9&gt;99,199,AP9)</f>
        <v>0</v>
      </c>
      <c r="CH9">
        <f>IF(AQ9&gt;99,0,AQ9)</f>
        <v>0</v>
      </c>
      <c r="CI9">
        <f>CE9+CG9</f>
        <v>0</v>
      </c>
      <c r="CJ9">
        <f>IF(AU9&gt;99,199,AU9)</f>
        <v>0</v>
      </c>
      <c r="CK9">
        <f>IF(AV9&gt;99,0,AV9)</f>
        <v>0</v>
      </c>
      <c r="CL9">
        <f>IF(AX9&gt;99,199,AX9)</f>
        <v>0</v>
      </c>
      <c r="CM9">
        <f>IF(AY9&gt;99,0,AY9)</f>
        <v>0</v>
      </c>
      <c r="CN9">
        <f>CJ9+CL9</f>
        <v>0</v>
      </c>
    </row>
    <row r="10" spans="1:92" x14ac:dyDescent="0.25">
      <c r="A10" s="1">
        <v>1</v>
      </c>
      <c r="B10" s="1" t="s">
        <v>427</v>
      </c>
      <c r="C10" s="1" t="s">
        <v>417</v>
      </c>
      <c r="D10" s="1" t="s">
        <v>428</v>
      </c>
      <c r="E10" s="1" t="s">
        <v>437</v>
      </c>
      <c r="N10" s="62">
        <v>99</v>
      </c>
      <c r="O10" s="63">
        <v>8</v>
      </c>
      <c r="P10" s="80">
        <v>68.34</v>
      </c>
      <c r="U10" s="63">
        <v>2</v>
      </c>
      <c r="V10" s="63">
        <v>2</v>
      </c>
      <c r="AD10" s="62">
        <v>99</v>
      </c>
      <c r="BD10" s="24">
        <f>IF($O$4&gt;0,(LARGE(($N10,$V10,$AD10,$AL10,$AT10,$BB10),1)),"0")</f>
        <v>99</v>
      </c>
      <c r="BE10" s="24">
        <f>BC10-BD10</f>
        <v>-99</v>
      </c>
      <c r="BK10">
        <f>IF(G10&gt;99,199,G10)</f>
        <v>0</v>
      </c>
      <c r="BL10">
        <f>IF(H10&gt;99,0,H10)</f>
        <v>0</v>
      </c>
      <c r="BM10">
        <f>IF(J10&gt;99,199,J10)</f>
        <v>0</v>
      </c>
      <c r="BN10">
        <f>IF(K10&gt;99,0,K10)</f>
        <v>0</v>
      </c>
      <c r="BO10">
        <f>BK10+BM10</f>
        <v>0</v>
      </c>
      <c r="BP10">
        <f>IF(O10&gt;99,199,O10)</f>
        <v>8</v>
      </c>
      <c r="BQ10">
        <f>IF(P10&gt;99,0,P10)</f>
        <v>68.34</v>
      </c>
      <c r="BR10">
        <f>IF(R10&gt;99,199,R10)</f>
        <v>0</v>
      </c>
      <c r="BS10">
        <f>IF(S10&gt;99,0,S10)</f>
        <v>0</v>
      </c>
      <c r="BT10">
        <f>BP10+BR10</f>
        <v>8</v>
      </c>
      <c r="BU10">
        <f>IF(W10&gt;99,199,W10)</f>
        <v>0</v>
      </c>
      <c r="BV10">
        <f>IF(X10&gt;99,0,X10)</f>
        <v>0</v>
      </c>
      <c r="BW10">
        <f>IF(Z10&gt;99,199,Z10)</f>
        <v>0</v>
      </c>
      <c r="BX10">
        <f>IF(AA10&gt;99,0,AA10)</f>
        <v>0</v>
      </c>
      <c r="BY10">
        <f>BU10+BW10</f>
        <v>0</v>
      </c>
      <c r="BZ10">
        <f>IF(AE10&gt;99,199,AE10)</f>
        <v>0</v>
      </c>
      <c r="CA10">
        <f>IF(AF10&gt;99,0,AF10)</f>
        <v>0</v>
      </c>
      <c r="CB10">
        <f>IF(AH10&gt;99,199,AH10)</f>
        <v>0</v>
      </c>
      <c r="CC10">
        <f>IF(AI10&gt;99,0,AI10)</f>
        <v>0</v>
      </c>
      <c r="CD10">
        <f>BZ10+CB10</f>
        <v>0</v>
      </c>
      <c r="CE10">
        <f>IF(AM10&gt;99,199,AM10)</f>
        <v>0</v>
      </c>
      <c r="CF10">
        <f>IF(AN10&gt;99,0,AN10)</f>
        <v>0</v>
      </c>
      <c r="CG10">
        <f>IF(AP10&gt;99,199,AP10)</f>
        <v>0</v>
      </c>
      <c r="CH10">
        <f>IF(AQ10&gt;99,0,AQ10)</f>
        <v>0</v>
      </c>
      <c r="CI10">
        <f>CE10+CG10</f>
        <v>0</v>
      </c>
      <c r="CJ10">
        <f>IF(AU10&gt;99,199,AU10)</f>
        <v>0</v>
      </c>
      <c r="CK10">
        <f>IF(AV10&gt;99,0,AV10)</f>
        <v>0</v>
      </c>
      <c r="CL10">
        <f>IF(AX10&gt;99,199,AX10)</f>
        <v>0</v>
      </c>
      <c r="CM10">
        <f>IF(AY10&gt;99,0,AY10)</f>
        <v>0</v>
      </c>
      <c r="CN10">
        <f>CJ10+CL10</f>
        <v>0</v>
      </c>
    </row>
  </sheetData>
  <sheetProtection sheet="1" objects="1" scenarios="1"/>
  <sortState xmlns:xlrd2="http://schemas.microsoft.com/office/spreadsheetml/2017/richdata2" ref="A9:CN10">
    <sortCondition ref="BE9"/>
  </sortState>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0F00-000000000000}">
      <formula1>1</formula1>
      <formula2>4</formula2>
    </dataValidation>
    <dataValidation type="whole" allowBlank="1" showInputMessage="1" showErrorMessage="1" sqref="BG4" xr:uid="{00000000-0002-0000-0F00-000001000000}">
      <formula1>1</formula1>
      <formula2>2</formula2>
    </dataValidation>
    <dataValidation type="whole" operator="lessThan" allowBlank="1" showInputMessage="1" showErrorMessage="1" sqref="BG5" xr:uid="{00000000-0002-0000-0F00-000002000000}">
      <formula1>9</formula1>
    </dataValidation>
    <dataValidation type="whole" operator="lessThan" allowBlank="1" showInputMessage="1" showErrorMessage="1" sqref="BG6" xr:uid="{00000000-0002-0000-0F00-000003000000}">
      <formula1>340</formula1>
    </dataValidation>
    <dataValidation type="list" allowBlank="1" showInputMessage="1" showErrorMessage="1" sqref="BH1:BH2 BH9:BH65346" xr:uid="{00000000-0002-0000-0F00-000004000000}">
      <formula1>"ja,nee"</formula1>
    </dataValidation>
    <dataValidation type="decimal" allowBlank="1" showInputMessage="1" showErrorMessage="1" sqref="H1:H2 K1:K2 P1:P2 S1:S2 X1:X2 AA1:AA2 AI1:AI2 AF1:AF2 AN1:AN2 AQ1:AQ2 AY1:AY2 AV1:AV2 AI9:AI65346 H9:H65346 AA9:AA65346 X9:X65346 P9:P65346 S9:S65346 K9:K65346 AF9:AF65346 AQ9:AQ65346 AN9:AN65346 AY9:AY65346 AV9:AV65346" xr:uid="{00000000-0002-0000-0F00-000005000000}">
      <formula1>0</formula1>
      <formula2>999</formula2>
    </dataValidation>
    <dataValidation type="decimal" allowBlank="1" showInputMessage="1" showErrorMessage="1" sqref="L1:L2 I1:I2 T1:T2 Q1:Q2 AG1:AG2 AB1:AB2 Y1:Y2 AJ1:AJ2 AR1:AR2 AO1:AO2 AW1:AW2 AZ1:AZ2 L9:L65346 Y9:Y65346 T9:T65346 I9:I65346 AB9:AB65346 AG9:AG65346 Q9:Q65346 AJ9:AJ65346 AO9:AO65346 AR9:AR65346 AW9:AW65346 AZ9:AZ65346" xr:uid="{00000000-0002-0000-0F00-000006000000}">
      <formula1>0</formula1>
      <formula2>10</formula2>
    </dataValidation>
    <dataValidation operator="lessThan" allowBlank="1" showInputMessage="1" showErrorMessage="1" sqref="O1:O2 AE1:AE2 AU1:AU2 O9:O65346 AE9:AE65346 AU9:AU65346" xr:uid="{00000000-0002-0000-0F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58722"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58723"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58724"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8725"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58726"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58727"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58728"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58729"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58730"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58731"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58732"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58733"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58734"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58735"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58736"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58737"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58738"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58739"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58740"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3">
    <pageSetUpPr fitToPage="1"/>
  </sheetPr>
  <dimension ref="A1:CN8"/>
  <sheetViews>
    <sheetView workbookViewId="0">
      <pane xSplit="5" ySplit="8" topLeftCell="G9" activePane="bottomRight" state="frozen"/>
      <selection activeCell="C4" sqref="C4:E4"/>
      <selection pane="topRight" activeCell="C4" sqref="C4:E4"/>
      <selection pane="bottomLeft" activeCell="C4" sqref="C4:E4"/>
      <selection pane="bottomRight" activeCell="BC2" sqref="BC1:BE1048576"/>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2" max="62" width="0" hidden="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139</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28" t="s">
        <v>119</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sheetData>
  <sheetProtection sheet="1" objects="1" scenarios="1"/>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operator="lessThan" allowBlank="1" showInputMessage="1" showErrorMessage="1" sqref="O1:O2 AE1:AE2 AU1:AU2 O9:O65536 AE9:AE65536 AU9:AU65536" xr:uid="{00000000-0002-0000-1000-000000000000}"/>
    <dataValidation type="decimal" allowBlank="1" showInputMessage="1" showErrorMessage="1" sqref="L1:L2 I1:I2 T1:T2 Q1:Q2 AG1:AG2 AB1:AB2 Y1:Y2 AJ1:AJ2 AR1:AR2 AO1:AO2 AW1:AW2 AZ1:AZ2 L9:L65536 Y9:Y65536 T9:T65536 I9:I65536 AB9:AB65536 AG9:AG65536 Q9:Q65536 AJ9:AJ65536 AO9:AO65536 AR9:AR65536 AW9:AW65536 AZ9:AZ65536" xr:uid="{00000000-0002-0000-1000-000001000000}">
      <formula1>0</formula1>
      <formula2>10</formula2>
    </dataValidation>
    <dataValidation type="decimal" allowBlank="1" showInputMessage="1" showErrorMessage="1" sqref="H1:H2 K1:K2 P1:P2 S1:S2 X1:X2 AA1:AA2 AI1:AI2 AF1:AF2 AN1:AN2 AQ1:AQ2 AY1:AY2 AV1:AV2 AI9:AI65536 H9:H65536 AA9:AA65536 X9:X65536 P9:P65536 S9:S65536 K9:K65536 AF9:AF65536 AQ9:AQ65536 AN9:AN65536 AY9:AY65536 AV9:AV65536" xr:uid="{00000000-0002-0000-1000-000002000000}">
      <formula1>0</formula1>
      <formula2>999</formula2>
    </dataValidation>
    <dataValidation type="list" allowBlank="1" showInputMessage="1" showErrorMessage="1" sqref="BH1:BH2 BH9:BH65536" xr:uid="{00000000-0002-0000-1000-000003000000}">
      <formula1>"ja,nee"</formula1>
    </dataValidation>
    <dataValidation type="whole" operator="lessThan" allowBlank="1" showInputMessage="1" showErrorMessage="1" sqref="BG6" xr:uid="{00000000-0002-0000-1000-000004000000}">
      <formula1>340</formula1>
    </dataValidation>
    <dataValidation type="whole" operator="lessThan" allowBlank="1" showInputMessage="1" showErrorMessage="1" sqref="BG5" xr:uid="{00000000-0002-0000-1000-000005000000}">
      <formula1>9</formula1>
    </dataValidation>
    <dataValidation type="whole" allowBlank="1" showInputMessage="1" showErrorMessage="1" sqref="BG4" xr:uid="{00000000-0002-0000-1000-000006000000}">
      <formula1>1</formula1>
      <formula2>2</formula2>
    </dataValidation>
    <dataValidation type="whole" allowBlank="1" showInputMessage="1" showErrorMessage="1" sqref="BG3" xr:uid="{00000000-0002-0000-1000-000007000000}">
      <formula1>1</formula1>
      <formula2>4</formula2>
    </dataValidation>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7817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7817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7818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818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7818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7818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7818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7818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7818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7818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7818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7818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78190" r:id="rId17" name="Button 14">
              <controlPr defaultSize="0" print="0" autoFill="0" autoPict="0" macro="[0]!Sort_Punten_3">
                <anchor moveWithCells="1" sizeWithCells="1">
                  <from>
                    <xdr:col>38</xdr:col>
                    <xdr:colOff>0</xdr:colOff>
                    <xdr:row>6</xdr:row>
                    <xdr:rowOff>152400</xdr:rowOff>
                  </from>
                  <to>
                    <xdr:col>38</xdr:col>
                    <xdr:colOff>0</xdr:colOff>
                    <xdr:row>7</xdr:row>
                    <xdr:rowOff>160020</xdr:rowOff>
                  </to>
                </anchor>
              </controlPr>
            </control>
          </mc:Choice>
        </mc:AlternateContent>
        <mc:AlternateContent xmlns:mc="http://schemas.openxmlformats.org/markup-compatibility/2006">
          <mc:Choice Requires="x14">
            <control shapeId="178191" r:id="rId18" name="Button 15">
              <controlPr defaultSize="0" print="0" autoFill="0" autoPict="0" macro="[0]!Sort_Pl_Punten_5">
                <anchor moveWithCells="1" sizeWithCells="1">
                  <from>
                    <xdr:col>45</xdr:col>
                    <xdr:colOff>22860</xdr:colOff>
                    <xdr:row>7</xdr:row>
                    <xdr:rowOff>7620</xdr:rowOff>
                  </from>
                  <to>
                    <xdr:col>46</xdr:col>
                    <xdr:colOff>0</xdr:colOff>
                    <xdr:row>8</xdr:row>
                    <xdr:rowOff>0</xdr:rowOff>
                  </to>
                </anchor>
              </controlPr>
            </control>
          </mc:Choice>
        </mc:AlternateContent>
        <mc:AlternateContent xmlns:mc="http://schemas.openxmlformats.org/markup-compatibility/2006">
          <mc:Choice Requires="x14">
            <control shapeId="17819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78193" r:id="rId20" name="Button 17">
              <controlPr defaultSize="0" print="0" autoFill="0" autoPict="0" macro="[0]!Sort_Pl_Punten_4">
                <anchor moveWithCells="1" sizeWithCells="1">
                  <from>
                    <xdr:col>37</xdr:col>
                    <xdr:colOff>22860</xdr:colOff>
                    <xdr:row>7</xdr:row>
                    <xdr:rowOff>7620</xdr:rowOff>
                  </from>
                  <to>
                    <xdr:col>38</xdr:col>
                    <xdr:colOff>0</xdr:colOff>
                    <xdr:row>8</xdr:row>
                    <xdr:rowOff>0</xdr:rowOff>
                  </to>
                </anchor>
              </controlPr>
            </control>
          </mc:Choice>
        </mc:AlternateContent>
        <mc:AlternateContent xmlns:mc="http://schemas.openxmlformats.org/markup-compatibility/2006">
          <mc:Choice Requires="x14">
            <control shapeId="178194" r:id="rId21" name="Button 18">
              <controlPr defaultSize="0" print="0" autoFill="0" autoPict="0" macro="[0]!Sort_Punten_5">
                <anchor moveWithCells="1" sizeWithCells="1">
                  <from>
                    <xdr:col>38</xdr:col>
                    <xdr:colOff>0</xdr:colOff>
                    <xdr:row>7</xdr:row>
                    <xdr:rowOff>22860</xdr:rowOff>
                  </from>
                  <to>
                    <xdr:col>38</xdr:col>
                    <xdr:colOff>0</xdr:colOff>
                    <xdr:row>7</xdr:row>
                    <xdr:rowOff>190500</xdr:rowOff>
                  </to>
                </anchor>
              </controlPr>
            </control>
          </mc:Choice>
        </mc:AlternateContent>
        <mc:AlternateContent xmlns:mc="http://schemas.openxmlformats.org/markup-compatibility/2006">
          <mc:Choice Requires="x14">
            <control shapeId="178195" r:id="rId22" name="Button 19">
              <controlPr defaultSize="0" print="0" autoFill="0" autoPict="0" macro="[0]!Sort_Punten_6">
                <anchor moveWithCells="1" sizeWithCells="1">
                  <from>
                    <xdr:col>46</xdr:col>
                    <xdr:colOff>0</xdr:colOff>
                    <xdr:row>7</xdr:row>
                    <xdr:rowOff>22860</xdr:rowOff>
                  </from>
                  <to>
                    <xdr:col>46</xdr:col>
                    <xdr:colOff>0</xdr:colOff>
                    <xdr:row>7</xdr:row>
                    <xdr:rowOff>190500</xdr:rowOff>
                  </to>
                </anchor>
              </controlPr>
            </control>
          </mc:Choice>
        </mc:AlternateContent>
        <mc:AlternateContent xmlns:mc="http://schemas.openxmlformats.org/markup-compatibility/2006">
          <mc:Choice Requires="x14">
            <control shapeId="178196" r:id="rId23" name="Button 20">
              <controlPr defaultSize="0" print="0" autoFill="0" autoPict="0" macro="[0]!Sort_Pl_Punten_6">
                <anchor moveWithCells="1" sizeWithCells="1">
                  <from>
                    <xdr:col>46</xdr:col>
                    <xdr:colOff>0</xdr:colOff>
                    <xdr:row>7</xdr:row>
                    <xdr:rowOff>7620</xdr:rowOff>
                  </from>
                  <to>
                    <xdr:col>46</xdr:col>
                    <xdr:colOff>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1">
    <pageSetUpPr fitToPage="1"/>
  </sheetPr>
  <dimension ref="A1:CN8"/>
  <sheetViews>
    <sheetView workbookViewId="0">
      <pane xSplit="5" ySplit="8" topLeftCell="F9" activePane="bottomRight" state="frozen"/>
      <selection pane="topRight" activeCell="F1" sqref="F1"/>
      <selection pane="bottomLeft" activeCell="A9" sqref="A9"/>
      <selection pane="bottomRight" activeCell="B9" sqref="B9"/>
    </sheetView>
  </sheetViews>
  <sheetFormatPr defaultColWidth="9.109375" defaultRowHeight="13.2" x14ac:dyDescent="0.25"/>
  <cols>
    <col min="1" max="1" width="4.6640625" style="1" customWidth="1"/>
    <col min="2" max="2" width="10.109375" style="1" customWidth="1"/>
    <col min="3" max="4" width="22.6640625" style="1" customWidth="1"/>
    <col min="5" max="5" width="6.77734375" style="1" customWidth="1"/>
    <col min="6" max="6" width="18.6640625" style="1" customWidth="1"/>
    <col min="7" max="7" width="3.6640625" style="62" customWidth="1"/>
    <col min="8" max="8" width="5.33203125" style="78" customWidth="1"/>
    <col min="9" max="9" width="4.109375" style="67" hidden="1" customWidth="1"/>
    <col min="10" max="10" width="3.6640625" style="85" customWidth="1"/>
    <col min="11" max="11" width="5.33203125" style="79" customWidth="1"/>
    <col min="12" max="12" width="4.109375" style="68" hidden="1" customWidth="1"/>
    <col min="13" max="14" width="3" style="62" customWidth="1"/>
    <col min="15" max="15" width="3.6640625" style="63" customWidth="1"/>
    <col min="16" max="16" width="5.33203125" style="80" customWidth="1"/>
    <col min="17" max="17" width="4.109375" style="70" hidden="1" customWidth="1"/>
    <col min="18" max="18" width="3.6640625" style="63" customWidth="1"/>
    <col min="19" max="19" width="5.33203125" style="80" customWidth="1"/>
    <col min="20" max="20" width="4.109375" style="70" hidden="1" customWidth="1"/>
    <col min="21" max="22" width="3" style="63" customWidth="1"/>
    <col min="23" max="23" width="3.6640625" style="62" customWidth="1"/>
    <col min="24" max="24" width="5.33203125" style="79" customWidth="1"/>
    <col min="25" max="25" width="4.109375" style="68" hidden="1" customWidth="1"/>
    <col min="26" max="26" width="3.6640625" style="62" customWidth="1"/>
    <col min="27" max="27" width="5.33203125" style="79" customWidth="1"/>
    <col min="28" max="28" width="4.109375" style="68" hidden="1" customWidth="1"/>
    <col min="29" max="30" width="3" style="62" customWidth="1"/>
    <col min="31" max="31" width="3.6640625" style="63" hidden="1" customWidth="1"/>
    <col min="32" max="32" width="5.33203125" style="80" hidden="1" customWidth="1"/>
    <col min="33" max="33" width="4.109375" style="70" hidden="1" customWidth="1"/>
    <col min="34" max="34" width="3.6640625" style="63" hidden="1" customWidth="1"/>
    <col min="35" max="35" width="5.33203125" style="80" hidden="1" customWidth="1"/>
    <col min="36" max="36" width="4.109375" style="70" hidden="1" customWidth="1"/>
    <col min="37" max="38" width="3" style="63" hidden="1" customWidth="1"/>
    <col min="39" max="39" width="3.6640625" style="62" hidden="1" customWidth="1"/>
    <col min="40" max="40" width="5.33203125" style="79" hidden="1" customWidth="1"/>
    <col min="41" max="41" width="4.109375" style="68" hidden="1" customWidth="1"/>
    <col min="42" max="42" width="3.6640625" style="62" hidden="1" customWidth="1"/>
    <col min="43" max="43" width="5.33203125" style="79" hidden="1" customWidth="1"/>
    <col min="44" max="44" width="4.109375" style="68" hidden="1" customWidth="1"/>
    <col min="45" max="46" width="3" style="62" hidden="1" customWidth="1"/>
    <col min="47" max="47" width="3.6640625" style="63" hidden="1" customWidth="1"/>
    <col min="48" max="48" width="5.33203125" style="80" hidden="1" customWidth="1"/>
    <col min="49" max="49" width="4.109375" style="70" hidden="1" customWidth="1"/>
    <col min="50" max="50" width="3.6640625" style="63" hidden="1" customWidth="1"/>
    <col min="51" max="51" width="5.33203125" style="80" hidden="1" customWidth="1"/>
    <col min="52" max="52" width="4.109375" style="70" hidden="1" customWidth="1"/>
    <col min="53" max="54" width="3" style="63" hidden="1" customWidth="1"/>
    <col min="55" max="55" width="5.6640625" customWidth="1"/>
    <col min="56" max="56" width="5.5546875" bestFit="1" customWidth="1"/>
    <col min="57" max="57" width="6" customWidth="1"/>
    <col min="58" max="58" width="4" style="1" customWidth="1"/>
    <col min="59" max="59" width="4.88671875" style="1" customWidth="1"/>
    <col min="60" max="60" width="5.44140625" style="1" customWidth="1"/>
    <col min="61" max="61" width="17.33203125" style="1" customWidth="1"/>
    <col min="63" max="63" width="4" hidden="1" customWidth="1"/>
    <col min="64" max="64" width="5" hidden="1" customWidth="1"/>
    <col min="65" max="65" width="4" hidden="1" customWidth="1"/>
    <col min="66" max="66" width="6.6640625" hidden="1" customWidth="1"/>
    <col min="67" max="67" width="5.6640625" hidden="1" customWidth="1"/>
    <col min="68" max="68" width="4" hidden="1" customWidth="1"/>
    <col min="69" max="69" width="5" hidden="1" customWidth="1"/>
    <col min="70" max="70" width="4" hidden="1" customWidth="1"/>
    <col min="71" max="71" width="6.6640625" hidden="1" customWidth="1"/>
    <col min="72" max="72" width="5.6640625" hidden="1" customWidth="1"/>
    <col min="73" max="73" width="4" hidden="1" customWidth="1"/>
    <col min="74" max="74" width="5" hidden="1" customWidth="1"/>
    <col min="75" max="75" width="4" hidden="1" customWidth="1"/>
    <col min="76" max="76" width="6.6640625" hidden="1" customWidth="1"/>
    <col min="77" max="77" width="5.6640625" hidden="1" customWidth="1"/>
    <col min="78" max="78" width="4" hidden="1" customWidth="1"/>
    <col min="79" max="79" width="5" hidden="1" customWidth="1"/>
    <col min="80" max="80" width="4" hidden="1" customWidth="1"/>
    <col min="81" max="81" width="6.6640625" hidden="1" customWidth="1"/>
    <col min="82" max="82" width="6.33203125" hidden="1" customWidth="1"/>
    <col min="83" max="83" width="4" hidden="1" customWidth="1"/>
    <col min="84" max="84" width="5" hidden="1" customWidth="1"/>
    <col min="85" max="85" width="4" hidden="1" customWidth="1"/>
    <col min="86" max="86" width="6.6640625" hidden="1" customWidth="1"/>
    <col min="87" max="87" width="5.6640625" hidden="1" customWidth="1"/>
    <col min="88" max="88" width="4" hidden="1" customWidth="1"/>
    <col min="89" max="89" width="5" hidden="1" customWidth="1"/>
    <col min="90" max="90" width="4" hidden="1" customWidth="1"/>
    <col min="91" max="91" width="6.6640625" hidden="1" customWidth="1"/>
    <col min="92" max="92" width="6.33203125" hidden="1" customWidth="1"/>
    <col min="93" max="16384" width="9.109375" style="1"/>
  </cols>
  <sheetData>
    <row r="1" spans="1:92" x14ac:dyDescent="0.25">
      <c r="A1" s="158" t="s">
        <v>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60"/>
    </row>
    <row r="2" spans="1:92" ht="12.75" hidden="1" customHeight="1" x14ac:dyDescent="0.25">
      <c r="A2" s="9"/>
      <c r="B2" s="9"/>
      <c r="C2" s="9"/>
      <c r="D2" s="9"/>
      <c r="E2" s="9"/>
      <c r="F2" s="9"/>
      <c r="G2" s="82"/>
      <c r="H2" s="77"/>
      <c r="I2" s="65"/>
      <c r="J2" s="83"/>
      <c r="N2" s="62">
        <v>1</v>
      </c>
      <c r="O2" s="86"/>
      <c r="V2" s="63">
        <v>2</v>
      </c>
      <c r="W2" s="82"/>
      <c r="AD2" s="62">
        <v>3</v>
      </c>
      <c r="AE2" s="86"/>
      <c r="AL2" s="63">
        <v>4</v>
      </c>
      <c r="AM2" s="82"/>
      <c r="AT2" s="62">
        <v>5</v>
      </c>
      <c r="AU2" s="86"/>
      <c r="BB2" s="63">
        <v>6</v>
      </c>
      <c r="BC2">
        <f>N2+V2+AD2+AL2+AT2+BB2</f>
        <v>21</v>
      </c>
      <c r="BD2" s="24">
        <f>IF($O$4&gt;0,(LARGE(($N2,$V2,$AD2,$AL2,$AT2,$BB2),1)),"0")</f>
        <v>6</v>
      </c>
      <c r="BE2" s="24">
        <f>BC2-BD2</f>
        <v>15</v>
      </c>
      <c r="BF2" s="1" t="str">
        <f>IF($O$4&gt;1,(LARGE(($N2,$V2,$AD2,$AL2,$AT2,$BB2),1))+(LARGE(($N2,$V2,$AD2,$AL2,$AT2,$BB2),2)),"0")</f>
        <v>0</v>
      </c>
      <c r="BK2">
        <f>IF(G2&gt;99,199,G2)</f>
        <v>0</v>
      </c>
      <c r="BL2">
        <f>IF(H2&gt;99,0,H2)</f>
        <v>0</v>
      </c>
      <c r="BM2">
        <f>IF(J2&gt;99,199,J2)</f>
        <v>0</v>
      </c>
      <c r="BN2">
        <f>IF(K2&gt;99,0,K2)</f>
        <v>0</v>
      </c>
      <c r="BO2">
        <f>BK2+BM2</f>
        <v>0</v>
      </c>
      <c r="BP2">
        <f>IF(O2&gt;99,199,O2)</f>
        <v>0</v>
      </c>
      <c r="BQ2">
        <f>IF(P2&gt;99,0,P2)</f>
        <v>0</v>
      </c>
      <c r="BR2">
        <f>IF(R2&gt;99,199,R2)</f>
        <v>0</v>
      </c>
      <c r="BS2">
        <f>IF(S2&gt;99,0,S2)</f>
        <v>0</v>
      </c>
      <c r="BT2">
        <f>BP2+BR2</f>
        <v>0</v>
      </c>
      <c r="BU2">
        <f>IF(W2&gt;99,199,W2)</f>
        <v>0</v>
      </c>
      <c r="BV2">
        <f>IF(X2&gt;99,0,X2)</f>
        <v>0</v>
      </c>
      <c r="BW2">
        <f>IF(Z2&gt;99,199,Z2)</f>
        <v>0</v>
      </c>
      <c r="BX2">
        <f>IF(AA2&gt;99,0,AA2)</f>
        <v>0</v>
      </c>
      <c r="BY2">
        <f>BU2+BW2</f>
        <v>0</v>
      </c>
      <c r="BZ2">
        <f>IF(AE2&gt;99,199,AE2)</f>
        <v>0</v>
      </c>
      <c r="CA2">
        <f>IF(AF2&gt;99,0,AF2)</f>
        <v>0</v>
      </c>
      <c r="CB2">
        <f>IF(AH2&gt;99,199,AH2)</f>
        <v>0</v>
      </c>
      <c r="CC2">
        <f>IF(AI2&gt;99,0,AI2)</f>
        <v>0</v>
      </c>
      <c r="CD2">
        <f>BZ2+CB2</f>
        <v>0</v>
      </c>
      <c r="CE2">
        <f>IF(AM2&gt;99,199,AM2)</f>
        <v>0</v>
      </c>
      <c r="CF2">
        <f>IF(AN2&gt;99,0,AN2)</f>
        <v>0</v>
      </c>
      <c r="CG2">
        <f>IF(AP2&gt;99,199,AP2)</f>
        <v>0</v>
      </c>
      <c r="CH2">
        <f>IF(AQ2&gt;99,0,AQ2)</f>
        <v>0</v>
      </c>
      <c r="CI2">
        <f>CE2+CG2</f>
        <v>0</v>
      </c>
      <c r="CJ2">
        <f>IF(AU2&gt;99,199,AU2)</f>
        <v>0</v>
      </c>
      <c r="CK2">
        <f>IF(AV2&gt;99,0,AV2)</f>
        <v>0</v>
      </c>
      <c r="CL2">
        <f>IF(AX2&gt;99,199,AX2)</f>
        <v>0</v>
      </c>
      <c r="CM2">
        <f>IF(AY2&gt;99,0,AY2)</f>
        <v>0</v>
      </c>
      <c r="CN2">
        <f>CJ2+CL2</f>
        <v>0</v>
      </c>
    </row>
    <row r="3" spans="1:92" x14ac:dyDescent="0.25">
      <c r="A3" s="137" t="s">
        <v>8</v>
      </c>
      <c r="B3" s="138"/>
      <c r="C3" s="128" t="str">
        <f>Instellingen!B3</f>
        <v>Kring West Veluwe</v>
      </c>
      <c r="D3" s="129"/>
      <c r="E3" s="130"/>
      <c r="F3" s="137" t="s">
        <v>27</v>
      </c>
      <c r="G3" s="139"/>
      <c r="H3" s="139"/>
      <c r="I3" s="139"/>
      <c r="J3" s="139"/>
      <c r="K3" s="139"/>
      <c r="L3" s="139"/>
      <c r="M3" s="139"/>
      <c r="N3" s="138"/>
      <c r="O3" s="161"/>
      <c r="P3" s="162"/>
      <c r="Q3" s="162"/>
      <c r="R3" s="162"/>
      <c r="S3" s="162"/>
      <c r="T3" s="162"/>
      <c r="U3" s="162"/>
      <c r="V3" s="163"/>
      <c r="W3" s="169"/>
      <c r="X3" s="170"/>
      <c r="Y3" s="170"/>
      <c r="Z3" s="170"/>
      <c r="AA3" s="170"/>
      <c r="AB3" s="170"/>
      <c r="AC3" s="170"/>
      <c r="AD3" s="170"/>
      <c r="AE3" s="170"/>
      <c r="AF3" s="170"/>
      <c r="AG3" s="170"/>
      <c r="AH3" s="170"/>
      <c r="AI3" s="170"/>
      <c r="AJ3" s="170"/>
      <c r="AK3" s="170"/>
      <c r="AL3" s="171"/>
      <c r="AM3" s="89"/>
      <c r="AN3" s="89"/>
      <c r="AO3" s="89"/>
      <c r="AP3" s="89"/>
      <c r="AQ3" s="89"/>
      <c r="AR3" s="89"/>
      <c r="AS3" s="89"/>
      <c r="AT3" s="89"/>
      <c r="AU3" s="89"/>
      <c r="AV3" s="89"/>
      <c r="AW3" s="89"/>
      <c r="AX3" s="89"/>
      <c r="AY3" s="89"/>
      <c r="AZ3" s="89"/>
      <c r="BA3" s="89"/>
      <c r="BB3" s="89"/>
      <c r="BC3" s="137" t="s">
        <v>26</v>
      </c>
      <c r="BD3" s="139"/>
      <c r="BE3" s="139"/>
      <c r="BF3" s="138"/>
      <c r="BG3" s="20">
        <f>Instellingen!B6</f>
        <v>3</v>
      </c>
      <c r="BH3" s="131"/>
      <c r="BI3" s="132"/>
    </row>
    <row r="4" spans="1:92" x14ac:dyDescent="0.25">
      <c r="A4" s="137" t="s">
        <v>9</v>
      </c>
      <c r="B4" s="138"/>
      <c r="C4" s="140" t="s">
        <v>133</v>
      </c>
      <c r="D4" s="129"/>
      <c r="E4" s="130"/>
      <c r="F4" s="137" t="s">
        <v>33</v>
      </c>
      <c r="G4" s="139"/>
      <c r="H4" s="139"/>
      <c r="I4" s="139"/>
      <c r="J4" s="139"/>
      <c r="K4" s="139"/>
      <c r="L4" s="139"/>
      <c r="M4" s="139"/>
      <c r="N4" s="138"/>
      <c r="O4" s="128">
        <f>Instellingen!B7</f>
        <v>1</v>
      </c>
      <c r="P4" s="129"/>
      <c r="Q4" s="129"/>
      <c r="R4" s="129"/>
      <c r="S4" s="129"/>
      <c r="T4" s="129"/>
      <c r="U4" s="129"/>
      <c r="V4" s="130"/>
      <c r="W4" s="172"/>
      <c r="X4" s="173"/>
      <c r="Y4" s="173"/>
      <c r="Z4" s="173"/>
      <c r="AA4" s="173"/>
      <c r="AB4" s="173"/>
      <c r="AC4" s="173"/>
      <c r="AD4" s="173"/>
      <c r="AE4" s="173"/>
      <c r="AF4" s="173"/>
      <c r="AG4" s="173"/>
      <c r="AH4" s="173"/>
      <c r="AI4" s="173"/>
      <c r="AJ4" s="173"/>
      <c r="AK4" s="173"/>
      <c r="AL4" s="174"/>
      <c r="AM4" s="40"/>
      <c r="AN4" s="40"/>
      <c r="AO4" s="40"/>
      <c r="AP4" s="40"/>
      <c r="AQ4" s="40"/>
      <c r="AR4" s="40"/>
      <c r="AS4" s="40"/>
      <c r="AT4" s="40"/>
      <c r="AU4" s="40"/>
      <c r="AV4" s="40"/>
      <c r="AW4" s="40"/>
      <c r="AX4" s="40"/>
      <c r="AY4" s="40"/>
      <c r="AZ4" s="40"/>
      <c r="BA4" s="40"/>
      <c r="BB4" s="40"/>
      <c r="BC4" s="137"/>
      <c r="BD4" s="139"/>
      <c r="BE4" s="139"/>
      <c r="BF4" s="138"/>
      <c r="BG4" s="20"/>
      <c r="BH4" s="133"/>
      <c r="BI4" s="134"/>
    </row>
    <row r="5" spans="1:92" x14ac:dyDescent="0.25">
      <c r="A5" s="137" t="s">
        <v>10</v>
      </c>
      <c r="B5" s="138"/>
      <c r="C5" s="140" t="s">
        <v>120</v>
      </c>
      <c r="D5" s="129"/>
      <c r="E5" s="130"/>
      <c r="F5" s="137" t="s">
        <v>11</v>
      </c>
      <c r="G5" s="139"/>
      <c r="H5" s="139"/>
      <c r="I5" s="139"/>
      <c r="J5" s="139"/>
      <c r="K5" s="139"/>
      <c r="L5" s="139"/>
      <c r="M5" s="139"/>
      <c r="N5" s="138"/>
      <c r="O5" s="128">
        <f>Instellingen!B5</f>
        <v>99</v>
      </c>
      <c r="P5" s="129"/>
      <c r="Q5" s="129"/>
      <c r="R5" s="129"/>
      <c r="S5" s="129"/>
      <c r="T5" s="129"/>
      <c r="U5" s="129"/>
      <c r="V5" s="130"/>
      <c r="W5" s="175"/>
      <c r="X5" s="176"/>
      <c r="Y5" s="176"/>
      <c r="Z5" s="176"/>
      <c r="AA5" s="176"/>
      <c r="AB5" s="176"/>
      <c r="AC5" s="176"/>
      <c r="AD5" s="176"/>
      <c r="AE5" s="176"/>
      <c r="AF5" s="176"/>
      <c r="AG5" s="176"/>
      <c r="AH5" s="176"/>
      <c r="AI5" s="176"/>
      <c r="AJ5" s="176"/>
      <c r="AK5" s="176"/>
      <c r="AL5" s="177"/>
      <c r="AM5" s="90"/>
      <c r="AN5" s="90"/>
      <c r="AO5" s="90"/>
      <c r="AP5" s="90"/>
      <c r="AQ5" s="90"/>
      <c r="AR5" s="90"/>
      <c r="AS5" s="90"/>
      <c r="AT5" s="90"/>
      <c r="AU5" s="90"/>
      <c r="AV5" s="90"/>
      <c r="AW5" s="90"/>
      <c r="AX5" s="90"/>
      <c r="AY5" s="90"/>
      <c r="AZ5" s="90"/>
      <c r="BA5" s="90"/>
      <c r="BB5" s="90"/>
      <c r="BC5" s="178" t="s">
        <v>12</v>
      </c>
      <c r="BD5" s="179"/>
      <c r="BE5" s="179"/>
      <c r="BF5" s="180"/>
      <c r="BG5" s="8"/>
      <c r="BH5" s="133"/>
      <c r="BI5" s="134"/>
    </row>
    <row r="6" spans="1:92" ht="12.75" customHeight="1" x14ac:dyDescent="0.25">
      <c r="A6" s="144"/>
      <c r="B6" s="145"/>
      <c r="C6" s="145"/>
      <c r="D6" s="145"/>
      <c r="E6" s="146"/>
      <c r="F6" s="36" t="s">
        <v>13</v>
      </c>
      <c r="G6" s="149" t="str">
        <f>Instellingen!B40</f>
        <v>PC de Lilliputters</v>
      </c>
      <c r="H6" s="150"/>
      <c r="I6" s="150"/>
      <c r="J6" s="150"/>
      <c r="K6" s="150"/>
      <c r="L6" s="150"/>
      <c r="M6" s="150"/>
      <c r="N6" s="151"/>
      <c r="O6" s="152" t="str">
        <f>Instellingen!B41</f>
        <v>RSC Kraaij</v>
      </c>
      <c r="P6" s="153"/>
      <c r="Q6" s="153"/>
      <c r="R6" s="153"/>
      <c r="S6" s="153"/>
      <c r="T6" s="153"/>
      <c r="U6" s="153"/>
      <c r="V6" s="154"/>
      <c r="W6" s="149" t="str">
        <f>Instellingen!B42</f>
        <v>PC de Waaghalsjes</v>
      </c>
      <c r="X6" s="150"/>
      <c r="Y6" s="150"/>
      <c r="Z6" s="150"/>
      <c r="AA6" s="150"/>
      <c r="AB6" s="150"/>
      <c r="AC6" s="150"/>
      <c r="AD6" s="151"/>
      <c r="AE6" s="152" t="str">
        <f>Instellingen!B43</f>
        <v xml:space="preserve"> </v>
      </c>
      <c r="AF6" s="153"/>
      <c r="AG6" s="153"/>
      <c r="AH6" s="153"/>
      <c r="AI6" s="153"/>
      <c r="AJ6" s="153"/>
      <c r="AK6" s="153"/>
      <c r="AL6" s="154"/>
      <c r="AM6" s="149" t="str">
        <f>Instellingen!B44</f>
        <v xml:space="preserve"> </v>
      </c>
      <c r="AN6" s="150"/>
      <c r="AO6" s="150"/>
      <c r="AP6" s="150"/>
      <c r="AQ6" s="150"/>
      <c r="AR6" s="150"/>
      <c r="AS6" s="150"/>
      <c r="AT6" s="151"/>
      <c r="AU6" s="152" t="str">
        <f>Instellingen!B45</f>
        <v xml:space="preserve"> </v>
      </c>
      <c r="AV6" s="153"/>
      <c r="AW6" s="153"/>
      <c r="AX6" s="153"/>
      <c r="AY6" s="153"/>
      <c r="AZ6" s="153"/>
      <c r="BA6" s="153"/>
      <c r="BB6" s="154"/>
      <c r="BC6" s="181" t="s">
        <v>32</v>
      </c>
      <c r="BD6" s="182"/>
      <c r="BE6" s="138"/>
      <c r="BF6" s="34"/>
      <c r="BG6" s="20"/>
      <c r="BH6" s="133"/>
      <c r="BI6" s="134"/>
    </row>
    <row r="7" spans="1:92" ht="12.75" customHeight="1" x14ac:dyDescent="0.25">
      <c r="A7" s="147"/>
      <c r="B7" s="147"/>
      <c r="C7" s="147"/>
      <c r="D7" s="147"/>
      <c r="E7" s="148"/>
      <c r="F7" s="36" t="s">
        <v>14</v>
      </c>
      <c r="G7" s="141" t="str">
        <f>Instellingen!C40</f>
        <v>19-04-2025</v>
      </c>
      <c r="H7" s="142"/>
      <c r="I7" s="142"/>
      <c r="J7" s="142"/>
      <c r="K7" s="142"/>
      <c r="L7" s="142"/>
      <c r="M7" s="142"/>
      <c r="N7" s="143"/>
      <c r="O7" s="155" t="str">
        <f>Instellingen!C41</f>
        <v>10-05-2025</v>
      </c>
      <c r="P7" s="156"/>
      <c r="Q7" s="156"/>
      <c r="R7" s="156"/>
      <c r="S7" s="156"/>
      <c r="T7" s="156"/>
      <c r="U7" s="156"/>
      <c r="V7" s="157"/>
      <c r="W7" s="141" t="str">
        <f>Instellingen!C42</f>
        <v>31-05-2025</v>
      </c>
      <c r="X7" s="142"/>
      <c r="Y7" s="142"/>
      <c r="Z7" s="142"/>
      <c r="AA7" s="142"/>
      <c r="AB7" s="142"/>
      <c r="AC7" s="142"/>
      <c r="AD7" s="143"/>
      <c r="AE7" s="155" t="str">
        <f>Instellingen!C43</f>
        <v xml:space="preserve"> </v>
      </c>
      <c r="AF7" s="156"/>
      <c r="AG7" s="156"/>
      <c r="AH7" s="156"/>
      <c r="AI7" s="156"/>
      <c r="AJ7" s="156"/>
      <c r="AK7" s="156"/>
      <c r="AL7" s="157"/>
      <c r="AM7" s="141" t="str">
        <f>Instellingen!C44</f>
        <v xml:space="preserve"> </v>
      </c>
      <c r="AN7" s="183"/>
      <c r="AO7" s="183"/>
      <c r="AP7" s="183"/>
      <c r="AQ7" s="183"/>
      <c r="AR7" s="183"/>
      <c r="AS7" s="183"/>
      <c r="AT7" s="184"/>
      <c r="AU7" s="155" t="str">
        <f>Instellingen!C45</f>
        <v xml:space="preserve"> </v>
      </c>
      <c r="AV7" s="185"/>
      <c r="AW7" s="185"/>
      <c r="AX7" s="185"/>
      <c r="AY7" s="185"/>
      <c r="AZ7" s="185"/>
      <c r="BA7" s="185"/>
      <c r="BB7" s="186"/>
      <c r="BC7" s="37" t="s">
        <v>34</v>
      </c>
      <c r="BD7" s="10" t="s">
        <v>35</v>
      </c>
      <c r="BE7" s="5" t="s">
        <v>36</v>
      </c>
      <c r="BF7" s="3"/>
      <c r="BG7" s="3"/>
      <c r="BH7" s="135"/>
      <c r="BI7" s="136"/>
    </row>
    <row r="8" spans="1:92" ht="25.5" customHeight="1" x14ac:dyDescent="0.25">
      <c r="A8" s="2" t="s">
        <v>18</v>
      </c>
      <c r="B8" s="2" t="s">
        <v>6</v>
      </c>
      <c r="C8" s="2" t="s">
        <v>0</v>
      </c>
      <c r="D8" s="2" t="s">
        <v>1</v>
      </c>
      <c r="E8" s="2" t="s">
        <v>70</v>
      </c>
      <c r="F8" s="36" t="s">
        <v>3</v>
      </c>
      <c r="G8" s="7" t="s">
        <v>72</v>
      </c>
      <c r="H8" s="88" t="s">
        <v>97</v>
      </c>
      <c r="I8" s="66" t="s">
        <v>74</v>
      </c>
      <c r="J8" s="84" t="s">
        <v>75</v>
      </c>
      <c r="K8" s="81" t="s">
        <v>98</v>
      </c>
      <c r="L8" s="69" t="s">
        <v>77</v>
      </c>
      <c r="M8" s="2" t="s">
        <v>4</v>
      </c>
      <c r="N8" s="2" t="s">
        <v>15</v>
      </c>
      <c r="O8" s="87" t="s">
        <v>72</v>
      </c>
      <c r="P8" s="81" t="s">
        <v>97</v>
      </c>
      <c r="Q8" s="76" t="s">
        <v>74</v>
      </c>
      <c r="R8" s="71" t="s">
        <v>75</v>
      </c>
      <c r="S8" s="81" t="s">
        <v>98</v>
      </c>
      <c r="T8" s="76" t="s">
        <v>77</v>
      </c>
      <c r="U8" s="2" t="s">
        <v>4</v>
      </c>
      <c r="V8" s="2" t="s">
        <v>15</v>
      </c>
      <c r="W8" s="87" t="s">
        <v>72</v>
      </c>
      <c r="X8" s="81" t="s">
        <v>97</v>
      </c>
      <c r="Y8" s="76" t="s">
        <v>74</v>
      </c>
      <c r="Z8" s="71" t="s">
        <v>75</v>
      </c>
      <c r="AA8" s="81" t="s">
        <v>98</v>
      </c>
      <c r="AB8" s="76" t="s">
        <v>77</v>
      </c>
      <c r="AC8" s="2" t="s">
        <v>4</v>
      </c>
      <c r="AD8" s="2" t="s">
        <v>15</v>
      </c>
      <c r="AE8" s="87" t="s">
        <v>72</v>
      </c>
      <c r="AF8" s="81" t="s">
        <v>97</v>
      </c>
      <c r="AG8" s="76" t="s">
        <v>74</v>
      </c>
      <c r="AH8" s="71" t="s">
        <v>75</v>
      </c>
      <c r="AI8" s="81" t="s">
        <v>98</v>
      </c>
      <c r="AJ8" s="76" t="s">
        <v>77</v>
      </c>
      <c r="AK8" s="2" t="s">
        <v>4</v>
      </c>
      <c r="AL8" s="2" t="s">
        <v>15</v>
      </c>
      <c r="AM8" s="87" t="s">
        <v>72</v>
      </c>
      <c r="AN8" s="81" t="s">
        <v>97</v>
      </c>
      <c r="AO8" s="76" t="s">
        <v>74</v>
      </c>
      <c r="AP8" s="71" t="s">
        <v>75</v>
      </c>
      <c r="AQ8" s="81" t="s">
        <v>98</v>
      </c>
      <c r="AR8" s="76" t="s">
        <v>77</v>
      </c>
      <c r="AS8" s="2" t="s">
        <v>4</v>
      </c>
      <c r="AT8" s="2" t="s">
        <v>15</v>
      </c>
      <c r="AU8" s="87" t="s">
        <v>72</v>
      </c>
      <c r="AV8" s="81" t="s">
        <v>97</v>
      </c>
      <c r="AW8" s="76" t="s">
        <v>74</v>
      </c>
      <c r="AX8" s="71" t="s">
        <v>75</v>
      </c>
      <c r="AY8" s="81" t="s">
        <v>98</v>
      </c>
      <c r="AZ8" s="76" t="s">
        <v>77</v>
      </c>
      <c r="BA8" s="2" t="s">
        <v>4</v>
      </c>
      <c r="BB8" s="2" t="s">
        <v>15</v>
      </c>
      <c r="BC8" s="38" t="s">
        <v>22</v>
      </c>
      <c r="BD8" s="23" t="s">
        <v>22</v>
      </c>
      <c r="BE8" s="64" t="s">
        <v>22</v>
      </c>
      <c r="BF8" s="22" t="s">
        <v>16</v>
      </c>
      <c r="BG8" s="22" t="s">
        <v>17</v>
      </c>
      <c r="BH8" s="7" t="s">
        <v>68</v>
      </c>
      <c r="BI8" s="2" t="s">
        <v>5</v>
      </c>
      <c r="BK8" s="72" t="s">
        <v>85</v>
      </c>
      <c r="BL8" s="72" t="s">
        <v>78</v>
      </c>
      <c r="BM8" s="72" t="s">
        <v>86</v>
      </c>
      <c r="BN8" s="72" t="s">
        <v>79</v>
      </c>
      <c r="BO8" s="72" t="s">
        <v>96</v>
      </c>
      <c r="BP8" s="72" t="s">
        <v>87</v>
      </c>
      <c r="BQ8" s="72" t="s">
        <v>80</v>
      </c>
      <c r="BR8" s="72" t="s">
        <v>88</v>
      </c>
      <c r="BS8" s="72" t="s">
        <v>100</v>
      </c>
      <c r="BT8" s="73" t="s">
        <v>95</v>
      </c>
      <c r="BU8" s="72" t="s">
        <v>89</v>
      </c>
      <c r="BV8" s="72" t="s">
        <v>81</v>
      </c>
      <c r="BW8" s="72" t="s">
        <v>90</v>
      </c>
      <c r="BX8" s="72" t="s">
        <v>82</v>
      </c>
      <c r="BY8" s="73" t="s">
        <v>94</v>
      </c>
      <c r="BZ8" s="72" t="s">
        <v>91</v>
      </c>
      <c r="CA8" s="72" t="s">
        <v>83</v>
      </c>
      <c r="CB8" s="72" t="s">
        <v>92</v>
      </c>
      <c r="CC8" s="73" t="s">
        <v>84</v>
      </c>
      <c r="CD8" s="73" t="s">
        <v>93</v>
      </c>
      <c r="CE8" s="72" t="s">
        <v>105</v>
      </c>
      <c r="CF8" s="72" t="s">
        <v>106</v>
      </c>
      <c r="CG8" s="72" t="s">
        <v>107</v>
      </c>
      <c r="CH8" s="72" t="s">
        <v>108</v>
      </c>
      <c r="CI8" s="73" t="s">
        <v>115</v>
      </c>
      <c r="CJ8" s="72" t="s">
        <v>110</v>
      </c>
      <c r="CK8" s="72" t="s">
        <v>111</v>
      </c>
      <c r="CL8" s="72" t="s">
        <v>112</v>
      </c>
      <c r="CM8" s="73" t="s">
        <v>113</v>
      </c>
      <c r="CN8" s="73" t="s">
        <v>114</v>
      </c>
    </row>
  </sheetData>
  <mergeCells count="32">
    <mergeCell ref="O5:V5"/>
    <mergeCell ref="BC5:BF5"/>
    <mergeCell ref="A6:E7"/>
    <mergeCell ref="G6:N6"/>
    <mergeCell ref="O6:V6"/>
    <mergeCell ref="W6:AD6"/>
    <mergeCell ref="AE6:AL6"/>
    <mergeCell ref="AU6:BB6"/>
    <mergeCell ref="BC6:BE6"/>
    <mergeCell ref="G7:N7"/>
    <mergeCell ref="O7:V7"/>
    <mergeCell ref="W7:AD7"/>
    <mergeCell ref="AE7:AL7"/>
    <mergeCell ref="AM7:AT7"/>
    <mergeCell ref="AU7:BB7"/>
    <mergeCell ref="AM6:AT6"/>
    <mergeCell ref="A1:BI1"/>
    <mergeCell ref="A3:B3"/>
    <mergeCell ref="C3:E3"/>
    <mergeCell ref="F3:N3"/>
    <mergeCell ref="O3:V3"/>
    <mergeCell ref="W3:AL5"/>
    <mergeCell ref="BC3:BF3"/>
    <mergeCell ref="BH3:BI7"/>
    <mergeCell ref="A4:B4"/>
    <mergeCell ref="C4:E4"/>
    <mergeCell ref="F4:N4"/>
    <mergeCell ref="O4:V4"/>
    <mergeCell ref="BC4:BF4"/>
    <mergeCell ref="A5:B5"/>
    <mergeCell ref="C5:E5"/>
    <mergeCell ref="F5:N5"/>
  </mergeCells>
  <dataValidations count="8">
    <dataValidation type="whole" allowBlank="1" showInputMessage="1" showErrorMessage="1" sqref="BG3" xr:uid="{00000000-0002-0000-1100-000000000000}">
      <formula1>1</formula1>
      <formula2>4</formula2>
    </dataValidation>
    <dataValidation type="whole" allowBlank="1" showInputMessage="1" showErrorMessage="1" sqref="BG4" xr:uid="{00000000-0002-0000-1100-000001000000}">
      <formula1>1</formula1>
      <formula2>2</formula2>
    </dataValidation>
    <dataValidation type="whole" operator="lessThan" allowBlank="1" showInputMessage="1" showErrorMessage="1" sqref="BG5" xr:uid="{00000000-0002-0000-1100-000002000000}">
      <formula1>9</formula1>
    </dataValidation>
    <dataValidation type="whole" operator="lessThan" allowBlank="1" showInputMessage="1" showErrorMessage="1" sqref="BG6" xr:uid="{00000000-0002-0000-1100-000003000000}">
      <formula1>340</formula1>
    </dataValidation>
    <dataValidation type="list" allowBlank="1" showInputMessage="1" showErrorMessage="1" sqref="BH1:BH2 BH9:BH65536" xr:uid="{00000000-0002-0000-1100-000004000000}">
      <formula1>"ja,nee"</formula1>
    </dataValidation>
    <dataValidation type="decimal" allowBlank="1" showInputMessage="1" showErrorMessage="1" sqref="H1:H2 K1:K2 P1:P2 S1:S2 X1:X2 AA1:AA2 AI1:AI2 AF1:AF2 AN1:AN2 AQ1:AQ2 AY1:AY2 AV1:AV2 AV9:AV65536 AY9:AY65536 AN9:AN65536 AQ9:AQ65536 AF9:AF65536 K9:K65536 S9:S65536 P9:P65536 X9:X65536 AA9:AA65536 H9:H65536 AI9:AI65536" xr:uid="{00000000-0002-0000-1100-000005000000}">
      <formula1>0</formula1>
      <formula2>100</formula2>
    </dataValidation>
    <dataValidation type="decimal" allowBlank="1" showInputMessage="1" showErrorMessage="1" sqref="L1:L2 I1:I2 T1:T2 Q1:Q2 AG1:AG2 AB1:AB2 Y1:Y2 AJ1:AJ2 AR1:AR2 AO1:AO2 AW1:AW2 AZ1:AZ2 AZ9:AZ65536 AW9:AW65536 AR9:AR65536 AO9:AO65536 AJ9:AJ65536 Q9:Q65536 AG9:AG65536 AB9:AB65536 I9:I65536 T9:T65536 Y9:Y65536 L9:L65536" xr:uid="{00000000-0002-0000-1100-000006000000}">
      <formula1>0</formula1>
      <formula2>10</formula2>
    </dataValidation>
    <dataValidation operator="lessThan" allowBlank="1" showInputMessage="1" showErrorMessage="1" sqref="O1:O2 AE1:AE2 AU1:AU2 AU9:AU65536 AE9:AE65536 O9:O65536" xr:uid="{00000000-0002-0000-1100-000007000000}"/>
  </dataValidations>
  <printOptions headings="1" gridLines="1"/>
  <pageMargins left="0.19685039370078741" right="0" top="0.98425196850393704" bottom="0.98425196850393704" header="0.51181102362204722" footer="0.51181102362204722"/>
  <pageSetup paperSize="9" scale="87" fitToWidth="3"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Button 1">
              <controlPr defaultSize="0" print="0" autoFill="0" autoPict="0" macro="[0]!KleinsteBepalen">
                <anchor moveWithCells="1" sizeWithCells="1">
                  <from>
                    <xdr:col>0</xdr:col>
                    <xdr:colOff>160020</xdr:colOff>
                    <xdr:row>5</xdr:row>
                    <xdr:rowOff>0</xdr:rowOff>
                  </from>
                  <to>
                    <xdr:col>2</xdr:col>
                    <xdr:colOff>487680</xdr:colOff>
                    <xdr:row>7</xdr:row>
                    <xdr:rowOff>7620</xdr:rowOff>
                  </to>
                </anchor>
              </controlPr>
            </control>
          </mc:Choice>
        </mc:AlternateContent>
        <mc:AlternateContent xmlns:mc="http://schemas.openxmlformats.org/markup-compatibility/2006">
          <mc:Choice Requires="x14">
            <control shapeId="167938" r:id="rId5" name="Button 2">
              <controlPr defaultSize="0" print="0" autoFill="0" autoPict="0" macro="[0]!Sort_Punten_1">
                <anchor moveWithCells="1" sizeWithCells="1">
                  <from>
                    <xdr:col>6</xdr:col>
                    <xdr:colOff>0</xdr:colOff>
                    <xdr:row>7</xdr:row>
                    <xdr:rowOff>7620</xdr:rowOff>
                  </from>
                  <to>
                    <xdr:col>11</xdr:col>
                    <xdr:colOff>0</xdr:colOff>
                    <xdr:row>7</xdr:row>
                    <xdr:rowOff>182880</xdr:rowOff>
                  </to>
                </anchor>
              </controlPr>
            </control>
          </mc:Choice>
        </mc:AlternateContent>
        <mc:AlternateContent xmlns:mc="http://schemas.openxmlformats.org/markup-compatibility/2006">
          <mc:Choice Requires="x14">
            <control shapeId="167939" r:id="rId6" name="Button 3">
              <controlPr defaultSize="0" print="0" autoFill="0" autoPict="0" macro="[0]!Sort_Punten_2">
                <anchor moveWithCells="1" sizeWithCells="1">
                  <from>
                    <xdr:col>14</xdr:col>
                    <xdr:colOff>22860</xdr:colOff>
                    <xdr:row>7</xdr:row>
                    <xdr:rowOff>0</xdr:rowOff>
                  </from>
                  <to>
                    <xdr:col>19</xdr:col>
                    <xdr:colOff>0</xdr:colOff>
                    <xdr:row>7</xdr:row>
                    <xdr:rowOff>175260</xdr:rowOff>
                  </to>
                </anchor>
              </controlPr>
            </control>
          </mc:Choice>
        </mc:AlternateContent>
        <mc:AlternateContent xmlns:mc="http://schemas.openxmlformats.org/markup-compatibility/2006">
          <mc:Choice Requires="x14">
            <control shapeId="167940" r:id="rId7" name="Button 4">
              <controlPr defaultSize="0" print="0" autoFill="0" autoPict="0" macro="[0]!Sort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1" r:id="rId8" name="Button 5">
              <controlPr defaultSize="0" print="0" autoFill="0" autoPict="0" macro="[0]!verbergen">
                <anchor moveWithCells="1" sizeWithCells="1">
                  <from>
                    <xdr:col>59</xdr:col>
                    <xdr:colOff>30480</xdr:colOff>
                    <xdr:row>2</xdr:row>
                    <xdr:rowOff>7620</xdr:rowOff>
                  </from>
                  <to>
                    <xdr:col>61</xdr:col>
                    <xdr:colOff>0</xdr:colOff>
                    <xdr:row>4</xdr:row>
                    <xdr:rowOff>0</xdr:rowOff>
                  </to>
                </anchor>
              </controlPr>
            </control>
          </mc:Choice>
        </mc:AlternateContent>
        <mc:AlternateContent xmlns:mc="http://schemas.openxmlformats.org/markup-compatibility/2006">
          <mc:Choice Requires="x14">
            <control shapeId="167942" r:id="rId9" name="Button 6">
              <controlPr defaultSize="0" print="0" autoFill="0" autoPict="0" macro="[0]!Sort_Pl_Punten_1">
                <anchor moveWithCells="1" sizeWithCells="1">
                  <from>
                    <xdr:col>13</xdr:col>
                    <xdr:colOff>0</xdr:colOff>
                    <xdr:row>7</xdr:row>
                    <xdr:rowOff>7620</xdr:rowOff>
                  </from>
                  <to>
                    <xdr:col>14</xdr:col>
                    <xdr:colOff>0</xdr:colOff>
                    <xdr:row>8</xdr:row>
                    <xdr:rowOff>0</xdr:rowOff>
                  </to>
                </anchor>
              </controlPr>
            </control>
          </mc:Choice>
        </mc:AlternateContent>
        <mc:AlternateContent xmlns:mc="http://schemas.openxmlformats.org/markup-compatibility/2006">
          <mc:Choice Requires="x14">
            <control shapeId="167943" r:id="rId10" name="Button 7">
              <controlPr defaultSize="0" print="0" autoFill="0" autoPict="0" macro="[0]!Sort_Pl_Punten_2">
                <anchor moveWithCells="1" sizeWithCells="1">
                  <from>
                    <xdr:col>21</xdr:col>
                    <xdr:colOff>0</xdr:colOff>
                    <xdr:row>7</xdr:row>
                    <xdr:rowOff>7620</xdr:rowOff>
                  </from>
                  <to>
                    <xdr:col>22</xdr:col>
                    <xdr:colOff>0</xdr:colOff>
                    <xdr:row>8</xdr:row>
                    <xdr:rowOff>0</xdr:rowOff>
                  </to>
                </anchor>
              </controlPr>
            </control>
          </mc:Choice>
        </mc:AlternateContent>
        <mc:AlternateContent xmlns:mc="http://schemas.openxmlformats.org/markup-compatibility/2006">
          <mc:Choice Requires="x14">
            <control shapeId="167944" r:id="rId11" name="Button 8">
              <controlPr defaultSize="0" print="0" autoFill="0" autoPict="0" macro="[0]!Sort_Pl_Punten_3">
                <anchor moveWithCells="1" sizeWithCells="1">
                  <from>
                    <xdr:col>29</xdr:col>
                    <xdr:colOff>22860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45" r:id="rId12" name="Button 9">
              <controlPr defaultSize="0" print="0" autoFill="0" autoPict="0" macro="[0]!Sort_Pl_Punten_4">
                <anchor moveWithCells="1" sizeWithCells="1">
                  <from>
                    <xdr:col>30</xdr:col>
                    <xdr:colOff>0</xdr:colOff>
                    <xdr:row>7</xdr:row>
                    <xdr:rowOff>7620</xdr:rowOff>
                  </from>
                  <to>
                    <xdr:col>30</xdr:col>
                    <xdr:colOff>0</xdr:colOff>
                    <xdr:row>7</xdr:row>
                    <xdr:rowOff>182880</xdr:rowOff>
                  </to>
                </anchor>
              </controlPr>
            </control>
          </mc:Choice>
        </mc:AlternateContent>
        <mc:AlternateContent xmlns:mc="http://schemas.openxmlformats.org/markup-compatibility/2006">
          <mc:Choice Requires="x14">
            <control shapeId="167946" r:id="rId13" name="Button 10">
              <controlPr defaultSize="0" print="0" autoFill="0" autoPict="0" macro="[0]!Sort_Beste_Punten">
                <anchor moveWithCells="1" sizeWithCells="1">
                  <from>
                    <xdr:col>56</xdr:col>
                    <xdr:colOff>22860</xdr:colOff>
                    <xdr:row>6</xdr:row>
                    <xdr:rowOff>22860</xdr:rowOff>
                  </from>
                  <to>
                    <xdr:col>57</xdr:col>
                    <xdr:colOff>0</xdr:colOff>
                    <xdr:row>8</xdr:row>
                    <xdr:rowOff>0</xdr:rowOff>
                  </to>
                </anchor>
              </controlPr>
            </control>
          </mc:Choice>
        </mc:AlternateContent>
        <mc:AlternateContent xmlns:mc="http://schemas.openxmlformats.org/markup-compatibility/2006">
          <mc:Choice Requires="x14">
            <control shapeId="167947" r:id="rId14" name="Button 11">
              <controlPr defaultSize="0" print="0" autoFill="0" autoPict="0" macro="[0]!Sort_Plaatsing">
                <anchor moveWithCells="1" sizeWithCells="1">
                  <from>
                    <xdr:col>0</xdr:col>
                    <xdr:colOff>0</xdr:colOff>
                    <xdr:row>7</xdr:row>
                    <xdr:rowOff>30480</xdr:rowOff>
                  </from>
                  <to>
                    <xdr:col>1</xdr:col>
                    <xdr:colOff>7620</xdr:colOff>
                    <xdr:row>8</xdr:row>
                    <xdr:rowOff>0</xdr:rowOff>
                  </to>
                </anchor>
              </controlPr>
            </control>
          </mc:Choice>
        </mc:AlternateContent>
        <mc:AlternateContent xmlns:mc="http://schemas.openxmlformats.org/markup-compatibility/2006">
          <mc:Choice Requires="x14">
            <control shapeId="167948" r:id="rId15" name="Button 12">
              <controlPr defaultSize="0" print="0" autoFill="0" autoPict="0" macro="[0]!Sort_Naam">
                <anchor moveWithCells="1" sizeWithCells="1">
                  <from>
                    <xdr:col>2</xdr:col>
                    <xdr:colOff>7620</xdr:colOff>
                    <xdr:row>7</xdr:row>
                    <xdr:rowOff>0</xdr:rowOff>
                  </from>
                  <to>
                    <xdr:col>2</xdr:col>
                    <xdr:colOff>1508760</xdr:colOff>
                    <xdr:row>7</xdr:row>
                    <xdr:rowOff>182880</xdr:rowOff>
                  </to>
                </anchor>
              </controlPr>
            </control>
          </mc:Choice>
        </mc:AlternateContent>
        <mc:AlternateContent xmlns:mc="http://schemas.openxmlformats.org/markup-compatibility/2006">
          <mc:Choice Requires="x14">
            <control shapeId="167949" r:id="rId16" name="Button 13">
              <controlPr defaultSize="0" print="0" autoFill="0" autoPict="0" macro="[0]!Sort_Punten_3">
                <anchor moveWithCells="1" sizeWithCells="1">
                  <from>
                    <xdr:col>22</xdr:col>
                    <xdr:colOff>7620</xdr:colOff>
                    <xdr:row>6</xdr:row>
                    <xdr:rowOff>152400</xdr:rowOff>
                  </from>
                  <to>
                    <xdr:col>27</xdr:col>
                    <xdr:colOff>0</xdr:colOff>
                    <xdr:row>7</xdr:row>
                    <xdr:rowOff>160020</xdr:rowOff>
                  </to>
                </anchor>
              </controlPr>
            </control>
          </mc:Choice>
        </mc:AlternateContent>
        <mc:AlternateContent xmlns:mc="http://schemas.openxmlformats.org/markup-compatibility/2006">
          <mc:Choice Requires="x14">
            <control shapeId="167950" r:id="rId17" name="Button 14">
              <controlPr defaultSize="0" print="0" autoFill="0" autoPict="0" macro="[0]!Sort_Punten_3">
                <anchor moveWithCells="1" sizeWithCells="1">
                  <from>
                    <xdr:col>30</xdr:col>
                    <xdr:colOff>0</xdr:colOff>
                    <xdr:row>6</xdr:row>
                    <xdr:rowOff>152400</xdr:rowOff>
                  </from>
                  <to>
                    <xdr:col>30</xdr:col>
                    <xdr:colOff>0</xdr:colOff>
                    <xdr:row>7</xdr:row>
                    <xdr:rowOff>160020</xdr:rowOff>
                  </to>
                </anchor>
              </controlPr>
            </control>
          </mc:Choice>
        </mc:AlternateContent>
        <mc:AlternateContent xmlns:mc="http://schemas.openxmlformats.org/markup-compatibility/2006">
          <mc:Choice Requires="x14">
            <control shapeId="167951" r:id="rId18" name="Button 15">
              <controlPr defaultSize="0" print="0" autoFill="0" autoPict="0" macro="[0]!Sort_Pl_Punten_5">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2" r:id="rId19" name="Button 16">
              <controlPr defaultSize="0" print="0" autoFill="0" autoPict="0" macro="[0]!Sort_Punten_4">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3" r:id="rId20" name="Button 17">
              <controlPr defaultSize="0" print="0" autoFill="0" autoPict="0" macro="[0]!Sort_Pl_Punten_4">
                <anchor moveWithCells="1" sizeWithCells="1">
                  <from>
                    <xdr:col>30</xdr:col>
                    <xdr:colOff>0</xdr:colOff>
                    <xdr:row>7</xdr:row>
                    <xdr:rowOff>7620</xdr:rowOff>
                  </from>
                  <to>
                    <xdr:col>30</xdr:col>
                    <xdr:colOff>0</xdr:colOff>
                    <xdr:row>8</xdr:row>
                    <xdr:rowOff>0</xdr:rowOff>
                  </to>
                </anchor>
              </controlPr>
            </control>
          </mc:Choice>
        </mc:AlternateContent>
        <mc:AlternateContent xmlns:mc="http://schemas.openxmlformats.org/markup-compatibility/2006">
          <mc:Choice Requires="x14">
            <control shapeId="167954" r:id="rId21" name="Button 18">
              <controlPr defaultSize="0" print="0" autoFill="0" autoPict="0" macro="[0]!Sort_Punten_5">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5" r:id="rId22" name="Button 19">
              <controlPr defaultSize="0" print="0" autoFill="0" autoPict="0" macro="[0]!Sort_Punten_6">
                <anchor moveWithCells="1" sizeWithCells="1">
                  <from>
                    <xdr:col>30</xdr:col>
                    <xdr:colOff>0</xdr:colOff>
                    <xdr:row>7</xdr:row>
                    <xdr:rowOff>22860</xdr:rowOff>
                  </from>
                  <to>
                    <xdr:col>30</xdr:col>
                    <xdr:colOff>0</xdr:colOff>
                    <xdr:row>7</xdr:row>
                    <xdr:rowOff>190500</xdr:rowOff>
                  </to>
                </anchor>
              </controlPr>
            </control>
          </mc:Choice>
        </mc:AlternateContent>
        <mc:AlternateContent xmlns:mc="http://schemas.openxmlformats.org/markup-compatibility/2006">
          <mc:Choice Requires="x14">
            <control shapeId="167956" r:id="rId23" name="Button 20">
              <controlPr defaultSize="0" print="0" autoFill="0" autoPict="0" macro="[0]!Sort_Pl_Punten_6">
                <anchor moveWithCells="1" sizeWithCells="1">
                  <from>
                    <xdr:col>30</xdr:col>
                    <xdr:colOff>0</xdr:colOff>
                    <xdr:row>7</xdr:row>
                    <xdr:rowOff>7620</xdr:rowOff>
                  </from>
                  <to>
                    <xdr:col>30</xdr:col>
                    <xdr:colOff>0</xdr:colOff>
                    <xdr:row>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7"/>
  <dimension ref="A1:K44"/>
  <sheetViews>
    <sheetView topLeftCell="A5" workbookViewId="0">
      <selection activeCell="C44" sqref="C44"/>
    </sheetView>
  </sheetViews>
  <sheetFormatPr defaultRowHeight="13.2" x14ac:dyDescent="0.25"/>
  <cols>
    <col min="1" max="1" width="6.88671875" style="1" bestFit="1" customWidth="1"/>
    <col min="2" max="2" width="10" style="1" customWidth="1"/>
    <col min="3" max="3" width="28.109375" style="1" customWidth="1"/>
    <col min="4" max="4" width="26.6640625" style="1" customWidth="1"/>
    <col min="5" max="5" width="7.88671875" style="1" bestFit="1" customWidth="1"/>
    <col min="6" max="6" width="4.109375" style="1" bestFit="1" customWidth="1"/>
    <col min="7" max="7" width="23.33203125" style="1" customWidth="1"/>
    <col min="8" max="8" width="8.6640625" style="1" customWidth="1"/>
    <col min="9" max="9" width="7.88671875" style="16" customWidth="1"/>
    <col min="10" max="10" width="7.5546875" style="1" customWidth="1"/>
    <col min="11" max="11" width="13.44140625" style="1" customWidth="1"/>
  </cols>
  <sheetData>
    <row r="1" spans="1:11" x14ac:dyDescent="0.25">
      <c r="A1" s="158" t="s">
        <v>28</v>
      </c>
      <c r="B1" s="159"/>
      <c r="C1" s="159"/>
      <c r="D1" s="159"/>
      <c r="E1" s="159"/>
      <c r="F1" s="159"/>
      <c r="G1" s="160"/>
      <c r="H1" s="137"/>
      <c r="I1" s="138"/>
      <c r="J1" s="17"/>
      <c r="K1" s="17"/>
    </row>
    <row r="2" spans="1:11" hidden="1" x14ac:dyDescent="0.25">
      <c r="A2"/>
      <c r="B2"/>
      <c r="C2"/>
      <c r="D2"/>
      <c r="E2"/>
      <c r="F2"/>
      <c r="I2" s="14"/>
      <c r="J2"/>
      <c r="K2"/>
    </row>
    <row r="3" spans="1:11" ht="25.5" customHeight="1" x14ac:dyDescent="0.25">
      <c r="A3" s="6" t="s">
        <v>8</v>
      </c>
      <c r="B3" s="187" t="s">
        <v>140</v>
      </c>
      <c r="C3" s="188"/>
      <c r="D3" s="18"/>
      <c r="E3" s="189"/>
      <c r="F3" s="189"/>
      <c r="G3" s="11"/>
      <c r="H3" s="190" t="s">
        <v>31</v>
      </c>
      <c r="I3" s="191"/>
      <c r="J3" s="19">
        <v>1</v>
      </c>
      <c r="K3" s="13"/>
    </row>
    <row r="4" spans="1:11" ht="26.4" x14ac:dyDescent="0.25">
      <c r="A4" s="2" t="s">
        <v>20</v>
      </c>
      <c r="B4" s="2" t="s">
        <v>6</v>
      </c>
      <c r="C4" s="2" t="s">
        <v>0</v>
      </c>
      <c r="D4" s="2" t="s">
        <v>1</v>
      </c>
      <c r="E4" s="2" t="s">
        <v>21</v>
      </c>
      <c r="F4" s="2" t="s">
        <v>23</v>
      </c>
      <c r="G4" s="2" t="s">
        <v>24</v>
      </c>
      <c r="H4" s="12" t="s">
        <v>29</v>
      </c>
      <c r="I4" s="15"/>
      <c r="J4" s="7" t="s">
        <v>30</v>
      </c>
      <c r="K4" s="2" t="s">
        <v>25</v>
      </c>
    </row>
    <row r="5" spans="1:11" x14ac:dyDescent="0.25">
      <c r="A5" s="4"/>
      <c r="B5" s="4"/>
      <c r="C5" s="4"/>
      <c r="D5" s="4"/>
      <c r="E5" s="4"/>
      <c r="F5" s="4"/>
    </row>
    <row r="7" spans="1:11" x14ac:dyDescent="0.25">
      <c r="C7" s="1" t="s">
        <v>462</v>
      </c>
    </row>
    <row r="9" spans="1:11" x14ac:dyDescent="0.25">
      <c r="C9" s="1" t="s">
        <v>463</v>
      </c>
    </row>
    <row r="11" spans="1:11" x14ac:dyDescent="0.25">
      <c r="C11" s="1" t="s">
        <v>464</v>
      </c>
    </row>
    <row r="13" spans="1:11" x14ac:dyDescent="0.25">
      <c r="C13" s="1" t="s">
        <v>465</v>
      </c>
    </row>
    <row r="14" spans="1:11" x14ac:dyDescent="0.25">
      <c r="A14" s="1">
        <v>1</v>
      </c>
      <c r="B14" s="1" t="s">
        <v>255</v>
      </c>
      <c r="C14" s="1" t="s">
        <v>165</v>
      </c>
      <c r="D14" s="1" t="s">
        <v>256</v>
      </c>
      <c r="E14" s="1">
        <v>0.7</v>
      </c>
      <c r="F14" s="1" t="s">
        <v>350</v>
      </c>
      <c r="G14" s="1" t="s">
        <v>446</v>
      </c>
      <c r="H14" s="1">
        <v>2</v>
      </c>
      <c r="J14" s="1">
        <v>4</v>
      </c>
      <c r="K14" s="1" t="s">
        <v>442</v>
      </c>
    </row>
    <row r="16" spans="1:11" x14ac:dyDescent="0.25">
      <c r="C16" s="1" t="s">
        <v>466</v>
      </c>
    </row>
    <row r="18" spans="1:11" x14ac:dyDescent="0.25">
      <c r="C18" s="1" t="s">
        <v>467</v>
      </c>
    </row>
    <row r="20" spans="1:11" x14ac:dyDescent="0.25">
      <c r="C20" s="1" t="s">
        <v>468</v>
      </c>
    </row>
    <row r="21" spans="1:11" x14ac:dyDescent="0.25">
      <c r="A21" s="1">
        <v>1</v>
      </c>
      <c r="B21" s="1" t="s">
        <v>257</v>
      </c>
      <c r="C21" s="1" t="s">
        <v>208</v>
      </c>
      <c r="D21" s="1" t="s">
        <v>258</v>
      </c>
      <c r="E21" s="1">
        <v>0.8</v>
      </c>
      <c r="F21" s="1" t="s">
        <v>351</v>
      </c>
      <c r="G21" s="1" t="s">
        <v>450</v>
      </c>
      <c r="H21" s="1">
        <v>2</v>
      </c>
      <c r="J21" s="1">
        <v>6</v>
      </c>
      <c r="K21" s="1" t="s">
        <v>442</v>
      </c>
    </row>
    <row r="23" spans="1:11" x14ac:dyDescent="0.25">
      <c r="C23" s="1" t="s">
        <v>469</v>
      </c>
    </row>
    <row r="25" spans="1:11" x14ac:dyDescent="0.25">
      <c r="C25" s="1" t="s">
        <v>470</v>
      </c>
    </row>
    <row r="26" spans="1:11" x14ac:dyDescent="0.25">
      <c r="A26" s="1">
        <v>1</v>
      </c>
      <c r="B26" s="1" t="s">
        <v>294</v>
      </c>
      <c r="C26" s="1" t="s">
        <v>295</v>
      </c>
      <c r="D26" s="1" t="s">
        <v>296</v>
      </c>
      <c r="E26" s="1">
        <v>0.9</v>
      </c>
      <c r="F26" s="1" t="s">
        <v>352</v>
      </c>
      <c r="G26" s="1" t="s">
        <v>450</v>
      </c>
      <c r="H26" s="1">
        <v>2</v>
      </c>
      <c r="J26" s="1">
        <v>101</v>
      </c>
      <c r="K26" s="1" t="s">
        <v>440</v>
      </c>
    </row>
    <row r="28" spans="1:11" x14ac:dyDescent="0.25">
      <c r="C28" s="1" t="s">
        <v>471</v>
      </c>
    </row>
    <row r="29" spans="1:11" x14ac:dyDescent="0.25">
      <c r="A29" s="1">
        <v>1</v>
      </c>
      <c r="B29" s="1" t="s">
        <v>272</v>
      </c>
      <c r="C29" s="1" t="s">
        <v>215</v>
      </c>
      <c r="D29" s="1" t="s">
        <v>273</v>
      </c>
      <c r="E29" s="1">
        <v>0.9</v>
      </c>
      <c r="F29" s="1" t="s">
        <v>353</v>
      </c>
      <c r="G29" s="1" t="s">
        <v>446</v>
      </c>
      <c r="H29" s="1">
        <v>2</v>
      </c>
      <c r="J29" s="1">
        <v>4</v>
      </c>
      <c r="K29" s="1" t="s">
        <v>442</v>
      </c>
    </row>
    <row r="31" spans="1:11" x14ac:dyDescent="0.25">
      <c r="C31" s="1" t="s">
        <v>472</v>
      </c>
    </row>
    <row r="32" spans="1:11" x14ac:dyDescent="0.25">
      <c r="A32" s="1">
        <v>1</v>
      </c>
      <c r="B32" s="1" t="s">
        <v>294</v>
      </c>
      <c r="C32" s="1" t="s">
        <v>295</v>
      </c>
      <c r="D32" s="1" t="s">
        <v>296</v>
      </c>
      <c r="E32" s="1">
        <v>1</v>
      </c>
      <c r="F32" s="1" t="s">
        <v>355</v>
      </c>
      <c r="G32" s="1" t="s">
        <v>450</v>
      </c>
      <c r="H32" s="1">
        <v>2</v>
      </c>
      <c r="J32" s="1">
        <v>4</v>
      </c>
    </row>
    <row r="34" spans="1:11" x14ac:dyDescent="0.25">
      <c r="C34" s="1" t="s">
        <v>473</v>
      </c>
    </row>
    <row r="35" spans="1:11" x14ac:dyDescent="0.25">
      <c r="A35" s="1">
        <v>1</v>
      </c>
      <c r="B35" s="1" t="s">
        <v>297</v>
      </c>
      <c r="C35" s="1" t="s">
        <v>298</v>
      </c>
      <c r="D35" s="1" t="s">
        <v>299</v>
      </c>
      <c r="E35" s="1">
        <v>1</v>
      </c>
      <c r="F35" s="1" t="s">
        <v>356</v>
      </c>
      <c r="G35" s="1" t="s">
        <v>445</v>
      </c>
      <c r="H35" s="1">
        <v>2</v>
      </c>
      <c r="J35" s="1">
        <v>3</v>
      </c>
      <c r="K35" s="1" t="s">
        <v>442</v>
      </c>
    </row>
    <row r="37" spans="1:11" x14ac:dyDescent="0.25">
      <c r="C37" s="1" t="s">
        <v>474</v>
      </c>
    </row>
    <row r="38" spans="1:11" x14ac:dyDescent="0.25">
      <c r="A38" s="1">
        <v>1</v>
      </c>
      <c r="B38" s="1" t="s">
        <v>334</v>
      </c>
      <c r="C38" s="1" t="s">
        <v>313</v>
      </c>
      <c r="D38" s="1" t="s">
        <v>335</v>
      </c>
      <c r="E38" s="1">
        <v>1.1000000000000001</v>
      </c>
      <c r="F38" s="1" t="s">
        <v>359</v>
      </c>
      <c r="G38" s="1" t="s">
        <v>449</v>
      </c>
      <c r="H38" s="1">
        <v>2</v>
      </c>
      <c r="J38" s="1">
        <v>4</v>
      </c>
    </row>
    <row r="40" spans="1:11" x14ac:dyDescent="0.25">
      <c r="C40" s="1" t="s">
        <v>475</v>
      </c>
    </row>
    <row r="41" spans="1:11" x14ac:dyDescent="0.25">
      <c r="A41" s="1">
        <v>1</v>
      </c>
      <c r="B41" s="1" t="s">
        <v>422</v>
      </c>
      <c r="C41" s="1" t="s">
        <v>417</v>
      </c>
      <c r="D41" s="1" t="s">
        <v>423</v>
      </c>
      <c r="E41" s="1">
        <v>1.2</v>
      </c>
      <c r="F41" s="1" t="s">
        <v>437</v>
      </c>
      <c r="G41" s="1" t="s">
        <v>476</v>
      </c>
      <c r="H41" s="1">
        <v>-99</v>
      </c>
    </row>
    <row r="42" spans="1:11" x14ac:dyDescent="0.25">
      <c r="A42" s="1">
        <v>1</v>
      </c>
      <c r="B42" s="1" t="s">
        <v>427</v>
      </c>
      <c r="C42" s="1" t="s">
        <v>417</v>
      </c>
      <c r="D42" s="1" t="s">
        <v>428</v>
      </c>
      <c r="E42" s="1">
        <v>1.2</v>
      </c>
      <c r="F42" s="1" t="s">
        <v>437</v>
      </c>
      <c r="G42" s="1" t="s">
        <v>476</v>
      </c>
      <c r="H42" s="1">
        <v>-99</v>
      </c>
    </row>
    <row r="44" spans="1:11" x14ac:dyDescent="0.25">
      <c r="C44" s="1" t="s">
        <v>477</v>
      </c>
    </row>
  </sheetData>
  <sheetProtection sheet="1" objects="1" scenarios="1"/>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12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7620</xdr:colOff>
                    <xdr:row>2</xdr:row>
                    <xdr:rowOff>0</xdr:rowOff>
                  </from>
                  <to>
                    <xdr:col>3</xdr:col>
                    <xdr:colOff>1775460</xdr:colOff>
                    <xdr:row>2</xdr:row>
                    <xdr:rowOff>312420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6"/>
  <dimension ref="A1:N8"/>
  <sheetViews>
    <sheetView workbookViewId="0">
      <pane ySplit="8" topLeftCell="A9" activePane="bottomLeft" state="frozen"/>
      <selection activeCell="C4" sqref="C4:E4"/>
      <selection pane="bottomLeft" activeCell="A9" sqref="A9:XFD9"/>
    </sheetView>
  </sheetViews>
  <sheetFormatPr defaultRowHeight="13.2" x14ac:dyDescent="0.25"/>
  <cols>
    <col min="1" max="1" width="5.6640625" style="1" customWidth="1"/>
    <col min="2" max="2" width="10.6640625" style="1" customWidth="1"/>
    <col min="3" max="3" width="27.6640625" style="1" customWidth="1"/>
    <col min="4" max="4" width="25.6640625" style="1" customWidth="1"/>
    <col min="5" max="5" width="28.6640625" style="1" customWidth="1"/>
    <col min="6" max="6" width="3.6640625" style="1" customWidth="1"/>
    <col min="7" max="7" width="4.6640625" style="1" customWidth="1"/>
    <col min="8" max="8" width="21.6640625" style="1" customWidth="1"/>
    <col min="9" max="9" width="4.6640625" style="1" customWidth="1"/>
    <col min="10" max="10" width="4.6640625" style="58" customWidth="1"/>
    <col min="11" max="13" width="4.6640625" style="1" customWidth="1"/>
    <col min="14" max="14" width="3.77734375" style="1" customWidth="1"/>
    <col min="15" max="15" width="5.44140625" customWidth="1"/>
    <col min="16" max="16" width="6" customWidth="1"/>
    <col min="17" max="17" width="5.5546875" customWidth="1"/>
    <col min="18" max="18" width="6" customWidth="1"/>
  </cols>
  <sheetData>
    <row r="1" spans="1:14" x14ac:dyDescent="0.25">
      <c r="A1" s="158" t="s">
        <v>58</v>
      </c>
      <c r="B1" s="159"/>
      <c r="C1" s="159"/>
      <c r="D1" s="159"/>
      <c r="E1" s="159"/>
      <c r="F1" s="159"/>
      <c r="G1" s="159"/>
      <c r="H1" s="159"/>
      <c r="I1" s="159"/>
      <c r="J1" s="159"/>
      <c r="K1" s="159"/>
      <c r="L1" s="159"/>
      <c r="M1" s="32"/>
      <c r="N1" s="35"/>
    </row>
    <row r="2" spans="1:14" ht="12.75" hidden="1" customHeight="1" x14ac:dyDescent="0.25">
      <c r="A2" s="39"/>
      <c r="B2" s="40"/>
      <c r="C2" s="40">
        <v>9</v>
      </c>
      <c r="D2" s="9">
        <f>FLOOR((C2+3)/4,1)</f>
        <v>3</v>
      </c>
      <c r="E2" s="40"/>
      <c r="F2" s="40"/>
      <c r="G2" s="40"/>
      <c r="H2" s="40">
        <v>192</v>
      </c>
      <c r="I2" s="1">
        <v>190</v>
      </c>
      <c r="J2" s="58">
        <f>H2+I2</f>
        <v>382</v>
      </c>
      <c r="N2" s="41"/>
    </row>
    <row r="3" spans="1:14" x14ac:dyDescent="0.25">
      <c r="A3" s="33" t="s">
        <v>8</v>
      </c>
      <c r="B3" s="34"/>
      <c r="C3" s="128" t="str">
        <f>Instellingen!B3</f>
        <v>Kring West Veluwe</v>
      </c>
      <c r="D3" s="130"/>
      <c r="E3" s="137" t="s">
        <v>59</v>
      </c>
      <c r="F3" s="139"/>
      <c r="G3" s="138"/>
      <c r="H3" s="161">
        <v>2</v>
      </c>
      <c r="I3" s="162"/>
      <c r="J3" s="162"/>
      <c r="K3" s="162"/>
      <c r="L3" s="162"/>
      <c r="M3" s="162"/>
      <c r="N3" s="163"/>
    </row>
    <row r="4" spans="1:14" hidden="1" x14ac:dyDescent="0.25">
      <c r="A4" s="42"/>
      <c r="B4" s="43"/>
      <c r="C4" s="44"/>
      <c r="D4" s="45"/>
      <c r="E4" s="45"/>
      <c r="F4" s="46"/>
      <c r="G4" s="47"/>
      <c r="H4" s="48"/>
      <c r="I4" s="48"/>
      <c r="J4" s="59"/>
      <c r="K4" s="48"/>
      <c r="L4" s="48"/>
      <c r="M4" s="49"/>
      <c r="N4" s="50"/>
    </row>
    <row r="5" spans="1:14" hidden="1" x14ac:dyDescent="0.25">
      <c r="A5" s="51"/>
      <c r="B5" s="52"/>
      <c r="C5" s="53"/>
      <c r="D5" s="54"/>
      <c r="E5" s="54"/>
      <c r="F5" s="55"/>
      <c r="G5" s="51"/>
      <c r="H5" s="56"/>
      <c r="I5" s="56"/>
      <c r="J5" s="60"/>
      <c r="K5" s="56"/>
      <c r="L5" s="56"/>
      <c r="M5" s="49"/>
      <c r="N5" s="50"/>
    </row>
    <row r="6" spans="1:14" ht="12.75" customHeight="1" x14ac:dyDescent="0.25">
      <c r="A6" s="192" t="s">
        <v>134</v>
      </c>
      <c r="B6" s="193"/>
      <c r="C6" s="193"/>
      <c r="D6" s="193"/>
      <c r="E6" s="193"/>
      <c r="F6" s="193"/>
      <c r="G6" s="193"/>
      <c r="H6" s="193"/>
      <c r="I6" s="193"/>
      <c r="J6" s="193"/>
      <c r="K6" s="193"/>
      <c r="L6" s="193"/>
      <c r="M6" s="193"/>
      <c r="N6" s="194"/>
    </row>
    <row r="7" spans="1:14" ht="12.75" customHeight="1" x14ac:dyDescent="0.25">
      <c r="A7" s="195"/>
      <c r="B7" s="196"/>
      <c r="C7" s="196"/>
      <c r="D7" s="196"/>
      <c r="E7" s="196"/>
      <c r="F7" s="196"/>
      <c r="G7" s="196"/>
      <c r="H7" s="196"/>
      <c r="I7" s="196"/>
      <c r="J7" s="196"/>
      <c r="K7" s="196"/>
      <c r="L7" s="196"/>
      <c r="M7" s="196"/>
      <c r="N7" s="197"/>
    </row>
    <row r="8" spans="1:14" ht="25.5" customHeight="1" x14ac:dyDescent="0.25">
      <c r="A8" s="2" t="s">
        <v>18</v>
      </c>
      <c r="B8" s="2" t="s">
        <v>6</v>
      </c>
      <c r="C8" s="2" t="s">
        <v>0</v>
      </c>
      <c r="D8" s="2" t="s">
        <v>1</v>
      </c>
      <c r="E8" s="2" t="s">
        <v>60</v>
      </c>
      <c r="F8" s="2" t="s">
        <v>2</v>
      </c>
      <c r="G8" s="2" t="s">
        <v>3</v>
      </c>
      <c r="H8" s="7" t="s">
        <v>61</v>
      </c>
      <c r="I8" s="7" t="s">
        <v>62</v>
      </c>
      <c r="J8" s="21" t="s">
        <v>63</v>
      </c>
      <c r="K8" s="7"/>
      <c r="L8" s="7"/>
      <c r="M8" s="2"/>
      <c r="N8" s="57" t="s">
        <v>5</v>
      </c>
    </row>
  </sheetData>
  <mergeCells count="5">
    <mergeCell ref="A6:N7"/>
    <mergeCell ref="A1:L1"/>
    <mergeCell ref="C3:D3"/>
    <mergeCell ref="E3:G3"/>
    <mergeCell ref="H3:N3"/>
  </mergeCells>
  <phoneticPr fontId="0" type="noConversion"/>
  <dataValidations count="3">
    <dataValidation operator="lessThan" allowBlank="1" showInputMessage="1" showErrorMessage="1" error="De waarde is maximaal 500" sqref="H8" xr:uid="{00000000-0002-0000-1300-000000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1300-000001000000}">
      <formula1>1</formula1>
      <formula2>6</formula2>
    </dataValidation>
    <dataValidation type="whole" operator="lessThan" allowBlank="1" showInputMessage="1" showErrorMessage="1" error="De waarde is maximaal 500" sqref="H9:I28135" xr:uid="{00000000-0002-0000-1300-000002000000}">
      <formula1>500</formula1>
    </dataValidation>
  </dataValidations>
  <pageMargins left="0.75" right="0.75" top="1" bottom="1" header="0.5" footer="0.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Button 1">
              <controlPr defaultSize="0" print="0" autoFill="0" autoPict="0" macro="[0]!Winnaars">
                <anchor moveWithCells="1" sizeWithCells="1">
                  <from>
                    <xdr:col>0</xdr:col>
                    <xdr:colOff>45720</xdr:colOff>
                    <xdr:row>5</xdr:row>
                    <xdr:rowOff>22860</xdr:rowOff>
                  </from>
                  <to>
                    <xdr:col>2</xdr:col>
                    <xdr:colOff>1143000</xdr:colOff>
                    <xdr:row>6</xdr:row>
                    <xdr:rowOff>144780</xdr:rowOff>
                  </to>
                </anchor>
              </controlPr>
            </control>
          </mc:Choice>
        </mc:AlternateContent>
        <mc:AlternateContent xmlns:mc="http://schemas.openxmlformats.org/markup-compatibility/2006">
          <mc:Choice Requires="x14">
            <control shapeId="109570" r:id="rId5" name="Button 2">
              <controlPr defaultSize="0" print="0" autoFill="0" autoPict="0" macro="[0]!Dubbele_Combinaties">
                <anchor moveWithCells="1" sizeWithCells="1">
                  <from>
                    <xdr:col>2</xdr:col>
                    <xdr:colOff>1165860</xdr:colOff>
                    <xdr:row>5</xdr:row>
                    <xdr:rowOff>22860</xdr:rowOff>
                  </from>
                  <to>
                    <xdr:col>3</xdr:col>
                    <xdr:colOff>792480</xdr:colOff>
                    <xdr:row>6</xdr:row>
                    <xdr:rowOff>144780</xdr:rowOff>
                  </to>
                </anchor>
              </controlPr>
            </control>
          </mc:Choice>
        </mc:AlternateContent>
        <mc:AlternateContent xmlns:mc="http://schemas.openxmlformats.org/markup-compatibility/2006">
          <mc:Choice Requires="x14">
            <control shapeId="109571" r:id="rId6" name="Button 3">
              <controlPr defaultSize="0" print="0" autoFill="0" autoPict="0" macro="[0]!Importeren_Gegevens">
                <anchor moveWithCells="1" sizeWithCells="1">
                  <from>
                    <xdr:col>3</xdr:col>
                    <xdr:colOff>822960</xdr:colOff>
                    <xdr:row>5</xdr:row>
                    <xdr:rowOff>22860</xdr:rowOff>
                  </from>
                  <to>
                    <xdr:col>6</xdr:col>
                    <xdr:colOff>220980</xdr:colOff>
                    <xdr:row>6</xdr:row>
                    <xdr:rowOff>144780</xdr:rowOff>
                  </to>
                </anchor>
              </controlPr>
            </control>
          </mc:Choice>
        </mc:AlternateContent>
        <mc:AlternateContent xmlns:mc="http://schemas.openxmlformats.org/markup-compatibility/2006">
          <mc:Choice Requires="x14">
            <control shapeId="109572" r:id="rId7" name="Button 4">
              <controlPr defaultSize="0" print="0" autoFill="0" autoPict="0" macro="[0]!Import_Verwerken">
                <anchor moveWithCells="1" sizeWithCells="1">
                  <from>
                    <xdr:col>6</xdr:col>
                    <xdr:colOff>251460</xdr:colOff>
                    <xdr:row>5</xdr:row>
                    <xdr:rowOff>22860</xdr:rowOff>
                  </from>
                  <to>
                    <xdr:col>8</xdr:col>
                    <xdr:colOff>0</xdr:colOff>
                    <xdr:row>6</xdr:row>
                    <xdr:rowOff>144780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9">
    <pageSetUpPr fitToPage="1"/>
  </sheetPr>
  <dimension ref="A1:D45"/>
  <sheetViews>
    <sheetView workbookViewId="0">
      <pane ySplit="2" topLeftCell="A8" activePane="bottomLeft" state="frozen"/>
      <selection activeCell="C4" sqref="C4:E4"/>
      <selection pane="bottomLeft" activeCell="A44" sqref="A44"/>
    </sheetView>
  </sheetViews>
  <sheetFormatPr defaultRowHeight="13.2" x14ac:dyDescent="0.25"/>
  <cols>
    <col min="1" max="1" width="36.5546875" bestFit="1" customWidth="1"/>
    <col min="2" max="2" width="37" customWidth="1"/>
    <col min="3" max="3" width="46.44140625" customWidth="1"/>
    <col min="4" max="4" width="15.88671875" customWidth="1"/>
  </cols>
  <sheetData>
    <row r="1" spans="1:4" x14ac:dyDescent="0.25">
      <c r="A1" s="25"/>
      <c r="B1" s="26" t="s">
        <v>37</v>
      </c>
      <c r="C1" s="26" t="s">
        <v>25</v>
      </c>
      <c r="D1" s="3"/>
    </row>
    <row r="2" spans="1:4" x14ac:dyDescent="0.25">
      <c r="A2" s="27" t="s">
        <v>38</v>
      </c>
      <c r="B2" s="2"/>
      <c r="C2" s="2"/>
      <c r="D2" s="22"/>
    </row>
    <row r="3" spans="1:4" x14ac:dyDescent="0.25">
      <c r="A3" s="28" t="s">
        <v>39</v>
      </c>
      <c r="B3" s="97" t="s">
        <v>140</v>
      </c>
      <c r="C3" s="29"/>
      <c r="D3" s="29"/>
    </row>
    <row r="4" spans="1:4" x14ac:dyDescent="0.25">
      <c r="A4" s="29" t="s">
        <v>40</v>
      </c>
      <c r="B4" s="30">
        <v>1</v>
      </c>
      <c r="C4" s="29" t="s">
        <v>41</v>
      </c>
      <c r="D4" s="29"/>
    </row>
    <row r="5" spans="1:4" x14ac:dyDescent="0.25">
      <c r="A5" s="29" t="s">
        <v>11</v>
      </c>
      <c r="B5" s="30">
        <v>99</v>
      </c>
      <c r="C5" s="29"/>
      <c r="D5" s="29"/>
    </row>
    <row r="6" spans="1:4" x14ac:dyDescent="0.25">
      <c r="A6" s="29" t="s">
        <v>42</v>
      </c>
      <c r="B6" s="30">
        <v>3</v>
      </c>
      <c r="C6" s="29"/>
      <c r="D6" s="29"/>
    </row>
    <row r="7" spans="1:4" x14ac:dyDescent="0.25">
      <c r="A7" s="29" t="s">
        <v>33</v>
      </c>
      <c r="B7" s="30">
        <v>1</v>
      </c>
      <c r="C7" s="29"/>
      <c r="D7" s="29"/>
    </row>
    <row r="8" spans="1:4" x14ac:dyDescent="0.25">
      <c r="A8" s="61" t="s">
        <v>127</v>
      </c>
      <c r="B8" s="29">
        <v>4</v>
      </c>
      <c r="C8" s="29"/>
      <c r="D8" s="29"/>
    </row>
    <row r="9" spans="1:4" hidden="1" x14ac:dyDescent="0.25">
      <c r="A9" s="29"/>
      <c r="B9" s="29"/>
      <c r="C9" s="29"/>
      <c r="D9" s="29"/>
    </row>
    <row r="10" spans="1:4" x14ac:dyDescent="0.25">
      <c r="A10" s="61" t="s">
        <v>64</v>
      </c>
      <c r="B10" s="30">
        <v>90</v>
      </c>
      <c r="C10" s="29" t="s">
        <v>65</v>
      </c>
      <c r="D10" s="29"/>
    </row>
    <row r="11" spans="1:4" hidden="1" x14ac:dyDescent="0.25">
      <c r="A11" s="29"/>
      <c r="B11" s="30"/>
      <c r="C11" s="29"/>
      <c r="D11" s="29"/>
    </row>
    <row r="12" spans="1:4" hidden="1" x14ac:dyDescent="0.25">
      <c r="A12" s="29"/>
      <c r="B12" s="30"/>
      <c r="C12" s="29"/>
      <c r="D12" s="29"/>
    </row>
    <row r="13" spans="1:4" x14ac:dyDescent="0.25">
      <c r="A13" s="29" t="s">
        <v>67</v>
      </c>
      <c r="B13" s="30"/>
      <c r="C13" s="29" t="s">
        <v>69</v>
      </c>
      <c r="D13" s="29"/>
    </row>
    <row r="14" spans="1:4" x14ac:dyDescent="0.25">
      <c r="A14" s="61" t="s">
        <v>132</v>
      </c>
      <c r="B14" s="30" t="s">
        <v>124</v>
      </c>
      <c r="C14" s="29"/>
      <c r="D14" s="29"/>
    </row>
    <row r="15" spans="1:4" hidden="1" x14ac:dyDescent="0.25">
      <c r="A15" s="61" t="s">
        <v>122</v>
      </c>
      <c r="B15" s="29"/>
      <c r="C15" s="29"/>
      <c r="D15" s="29"/>
    </row>
    <row r="16" spans="1:4" hidden="1" x14ac:dyDescent="0.25">
      <c r="A16" s="61" t="s">
        <v>123</v>
      </c>
      <c r="B16" s="29"/>
      <c r="C16" s="29"/>
      <c r="D16" s="29"/>
    </row>
    <row r="17" spans="1:4" hidden="1" x14ac:dyDescent="0.25">
      <c r="A17" s="61" t="s">
        <v>121</v>
      </c>
      <c r="B17" s="30" t="s">
        <v>124</v>
      </c>
      <c r="C17" s="29"/>
      <c r="D17" s="29"/>
    </row>
    <row r="18" spans="1:4" hidden="1" x14ac:dyDescent="0.25">
      <c r="A18" s="61" t="s">
        <v>123</v>
      </c>
      <c r="B18" s="29"/>
      <c r="C18" s="29"/>
      <c r="D18" s="29"/>
    </row>
    <row r="19" spans="1:4" hidden="1" x14ac:dyDescent="0.25"/>
    <row r="20" spans="1:4" hidden="1" x14ac:dyDescent="0.25"/>
    <row r="21" spans="1:4" hidden="1" x14ac:dyDescent="0.25"/>
    <row r="23" spans="1:4" ht="39.6" x14ac:dyDescent="0.25">
      <c r="A23" s="26" t="s">
        <v>66</v>
      </c>
      <c r="B23" s="2"/>
      <c r="C23" s="7" t="s">
        <v>43</v>
      </c>
      <c r="D23" s="2"/>
    </row>
    <row r="24" spans="1:4" hidden="1" x14ac:dyDescent="0.25">
      <c r="A24" s="29" t="s">
        <v>44</v>
      </c>
      <c r="B24" s="29">
        <v>1</v>
      </c>
      <c r="C24" s="29" t="s">
        <v>45</v>
      </c>
    </row>
    <row r="25" spans="1:4" x14ac:dyDescent="0.25">
      <c r="A25" s="29" t="s">
        <v>103</v>
      </c>
      <c r="B25" s="30"/>
      <c r="C25" s="29"/>
    </row>
    <row r="26" spans="1:4" x14ac:dyDescent="0.25">
      <c r="A26" s="29" t="s">
        <v>104</v>
      </c>
      <c r="B26" s="30"/>
      <c r="C26" s="29"/>
    </row>
    <row r="27" spans="1:4" x14ac:dyDescent="0.25">
      <c r="A27" s="29" t="s">
        <v>46</v>
      </c>
      <c r="B27" s="30"/>
      <c r="C27" s="29"/>
      <c r="D27" s="29"/>
    </row>
    <row r="28" spans="1:4" x14ac:dyDescent="0.25">
      <c r="A28" s="29" t="s">
        <v>47</v>
      </c>
      <c r="B28" s="30">
        <v>2</v>
      </c>
      <c r="C28" s="29"/>
      <c r="D28" s="29"/>
    </row>
    <row r="29" spans="1:4" x14ac:dyDescent="0.25">
      <c r="A29" s="29" t="s">
        <v>48</v>
      </c>
      <c r="B29" s="30"/>
      <c r="C29" s="29"/>
      <c r="D29" s="29"/>
    </row>
    <row r="30" spans="1:4" x14ac:dyDescent="0.25">
      <c r="A30" s="29" t="s">
        <v>49</v>
      </c>
      <c r="B30" s="30"/>
      <c r="C30" s="29"/>
      <c r="D30" s="29"/>
    </row>
    <row r="31" spans="1:4" x14ac:dyDescent="0.25">
      <c r="A31" s="29" t="s">
        <v>50</v>
      </c>
      <c r="B31" s="30"/>
      <c r="C31" s="29"/>
      <c r="D31" s="29"/>
    </row>
    <row r="32" spans="1:4" x14ac:dyDescent="0.25">
      <c r="A32" s="29"/>
      <c r="B32" s="30"/>
      <c r="C32" s="29"/>
      <c r="D32" s="29"/>
    </row>
    <row r="33" spans="1:4" x14ac:dyDescent="0.25">
      <c r="A33" s="29"/>
      <c r="B33" s="30"/>
      <c r="C33" s="29"/>
      <c r="D33" s="29"/>
    </row>
    <row r="35" spans="1:4" hidden="1" x14ac:dyDescent="0.25"/>
    <row r="36" spans="1:4" hidden="1" x14ac:dyDescent="0.25"/>
    <row r="37" spans="1:4" hidden="1" x14ac:dyDescent="0.25"/>
    <row r="38" spans="1:4" hidden="1" x14ac:dyDescent="0.25"/>
    <row r="39" spans="1:4" x14ac:dyDescent="0.25">
      <c r="A39" s="2" t="s">
        <v>51</v>
      </c>
      <c r="B39" s="2" t="s">
        <v>52</v>
      </c>
      <c r="C39" s="2" t="s">
        <v>53</v>
      </c>
      <c r="D39" s="71" t="s">
        <v>71</v>
      </c>
    </row>
    <row r="40" spans="1:4" x14ac:dyDescent="0.25">
      <c r="A40" s="29" t="s">
        <v>54</v>
      </c>
      <c r="B40" s="74" t="s">
        <v>362</v>
      </c>
      <c r="C40" s="75" t="s">
        <v>363</v>
      </c>
      <c r="D40" s="30" t="s">
        <v>99</v>
      </c>
    </row>
    <row r="41" spans="1:4" x14ac:dyDescent="0.25">
      <c r="A41" s="29" t="s">
        <v>55</v>
      </c>
      <c r="B41" s="74" t="s">
        <v>364</v>
      </c>
      <c r="C41" s="75" t="s">
        <v>365</v>
      </c>
      <c r="D41" s="30" t="s">
        <v>99</v>
      </c>
    </row>
    <row r="42" spans="1:4" x14ac:dyDescent="0.25">
      <c r="A42" s="29" t="s">
        <v>56</v>
      </c>
      <c r="B42" s="74" t="s">
        <v>366</v>
      </c>
      <c r="C42" s="75" t="s">
        <v>367</v>
      </c>
      <c r="D42" s="30" t="s">
        <v>99</v>
      </c>
    </row>
    <row r="43" spans="1:4" x14ac:dyDescent="0.25">
      <c r="A43" s="29" t="s">
        <v>57</v>
      </c>
      <c r="B43" s="8" t="s">
        <v>116</v>
      </c>
      <c r="C43" s="31" t="s">
        <v>116</v>
      </c>
      <c r="D43" s="30" t="s">
        <v>99</v>
      </c>
    </row>
    <row r="44" spans="1:4" x14ac:dyDescent="0.25">
      <c r="A44" s="29" t="s">
        <v>101</v>
      </c>
      <c r="B44" s="8" t="s">
        <v>116</v>
      </c>
      <c r="C44" s="31" t="s">
        <v>116</v>
      </c>
      <c r="D44" s="30" t="s">
        <v>99</v>
      </c>
    </row>
    <row r="45" spans="1:4" x14ac:dyDescent="0.25">
      <c r="A45" s="29" t="s">
        <v>102</v>
      </c>
      <c r="B45" s="8" t="s">
        <v>116</v>
      </c>
      <c r="C45" s="31" t="s">
        <v>116</v>
      </c>
      <c r="D45" s="30" t="s">
        <v>99</v>
      </c>
    </row>
  </sheetData>
  <sheetProtection algorithmName="SHA-512" hashValue="nc9cO7xNuBIk6O4ebqOU0tSWQgdxnzAsT5N5fKnLtVB6RRi830W3yl+2EdAeFeTSz/Zp0AA0YtH35Ust97wLig==" saltValue="GF9CO46U3zOME2XCwSgN2A==" spinCount="100000" sheet="1" objects="1" scenarios="1"/>
  <phoneticPr fontId="0" type="noConversion"/>
  <dataValidations count="15">
    <dataValidation type="whole" allowBlank="1" showInputMessage="1" showErrorMessage="1" sqref="B9 B15:B16 B18" xr:uid="{00000000-0002-0000-1400-000000000000}">
      <formula1>1</formula1>
      <formula2>2</formula2>
    </dataValidation>
    <dataValidation type="whole" showInputMessage="1" showErrorMessage="1" error="Er moet een waarde ingevoerd worden van 1 t/m 6." sqref="B6" xr:uid="{00000000-0002-0000-1400-000001000000}">
      <formula1>1</formula1>
      <formula2>6</formula2>
    </dataValidation>
    <dataValidation type="whole" allowBlank="1" showInputMessage="1" showErrorMessage="1" sqref="B19:B22" xr:uid="{00000000-0002-0000-1400-000002000000}">
      <formula1>2</formula1>
      <formula2>3</formula2>
    </dataValidation>
    <dataValidation type="whole" allowBlank="1" showInputMessage="1" showErrorMessage="1" sqref="B32:B33" xr:uid="{00000000-0002-0000-1400-000003000000}">
      <formula1>2</formula1>
      <formula2>8</formula2>
    </dataValidation>
    <dataValidation type="whole" showInputMessage="1" showErrorMessage="1" error="Er moet een waarde ingevoerd worden." sqref="B5" xr:uid="{00000000-0002-0000-1400-000004000000}">
      <formula1>1</formula1>
      <formula2>999</formula2>
    </dataValidation>
    <dataValidation type="whole" showInputMessage="1" showErrorMessage="1" error="Er moet een waarde ingevoerd worden." sqref="B4" xr:uid="{00000000-0002-0000-1400-000005000000}">
      <formula1>1</formula1>
      <formula2>2</formula2>
    </dataValidation>
    <dataValidation type="whole" showInputMessage="1" showErrorMessage="1" error="De waarde kan zijn 0 of 1." sqref="B7" xr:uid="{00000000-0002-0000-1400-000006000000}">
      <formula1>0</formula1>
      <formula2>2</formula2>
    </dataValidation>
    <dataValidation type="textLength" showInputMessage="1" showErrorMessage="1" error="Er moet een tekst worden ingevoerd." sqref="B3" xr:uid="{00000000-0002-0000-1400-000007000000}">
      <formula1>1</formula1>
      <formula2>60</formula2>
    </dataValidation>
    <dataValidation type="whole" allowBlank="1" showInputMessage="1" showErrorMessage="1" error="Er moet een waarde ingevoerd worden van 1 t/m 999 of blanko." sqref="B10 B12" xr:uid="{00000000-0002-0000-1400-000008000000}">
      <formula1>1</formula1>
      <formula2>999</formula2>
    </dataValidation>
    <dataValidation type="whole" allowBlank="1" showInputMessage="1" showErrorMessage="1" error="De minimale waarde is 2 de maximale is 8" sqref="B27:B31" xr:uid="{00000000-0002-0000-1400-000009000000}">
      <formula1>2</formula1>
      <formula2>8</formula2>
    </dataValidation>
    <dataValidation type="list" allowBlank="1" showInputMessage="1" showErrorMessage="1" sqref="B13" xr:uid="{00000000-0002-0000-1400-00000A000000}">
      <formula1>"Aanmelden,Afmelden"</formula1>
    </dataValidation>
    <dataValidation type="whole" allowBlank="1" showInputMessage="1" showErrorMessage="1" error="Er moet een waarde ingevoerd worden van 2 t/m 4 of blanko." prompt="Indien hier een aantal wordt ingevoerd dan worden bij een lager aantal starts per combinatie de plaatsingspunten gezet op het aantal wat vermeld staat bij Plaatsingspunten te weinig starts." sqref="B11" xr:uid="{00000000-0002-0000-1400-00000B000000}">
      <formula1>2</formula1>
      <formula2>4</formula2>
    </dataValidation>
    <dataValidation type="list" allowBlank="1" showInputMessage="1" showErrorMessage="1" sqref="B14 B17" xr:uid="{00000000-0002-0000-1400-00000C000000}">
      <formula1>"Ja,Nee"</formula1>
    </dataValidation>
    <dataValidation type="list" allowBlank="1" showInputMessage="1" showErrorMessage="1" sqref="D40:D45" xr:uid="{00000000-0002-0000-1400-00000D000000}">
      <formula1>"1: fouten barrage, 2: totaal fouten"</formula1>
    </dataValidation>
    <dataValidation type="whole" showInputMessage="1" showErrorMessage="1" error="Er moet een waarde ingevoerd worden." sqref="B8" xr:uid="{00000000-0002-0000-1400-00000E000000}">
      <formula1>0</formula1>
      <formula2>8</formula2>
    </dataValidation>
  </dataValidations>
  <pageMargins left="0.74803149606299213" right="0.74803149606299213" top="0.98425196850393704" bottom="0.98425196850393704" header="0.51181102362204722" footer="0.51181102362204722"/>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74" r:id="rId4" name="Button 22">
              <controlPr defaultSize="0" print="0" autoFill="0" autoPict="0" macro="[0]!verbergen_Tab">
                <anchor moveWithCells="1" sizeWithCells="1">
                  <from>
                    <xdr:col>2</xdr:col>
                    <xdr:colOff>160020</xdr:colOff>
                    <xdr:row>13</xdr:row>
                    <xdr:rowOff>38100</xdr:rowOff>
                  </from>
                  <to>
                    <xdr:col>2</xdr:col>
                    <xdr:colOff>3032760</xdr:colOff>
                    <xdr:row>16</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21</vt:i4>
      </vt:variant>
      <vt:variant>
        <vt:lpstr>Benoemde bereiken</vt:lpstr>
      </vt:variant>
      <vt:variant>
        <vt:i4>3</vt:i4>
      </vt:variant>
    </vt:vector>
  </HeadingPairs>
  <TitlesOfParts>
    <vt:vector size="24" baseType="lpstr">
      <vt:lpstr>Informatie</vt:lpstr>
      <vt:lpstr>Afvaardiging</vt:lpstr>
      <vt:lpstr>50(AB)</vt:lpstr>
      <vt:lpstr>60(AB)</vt:lpstr>
      <vt:lpstr>60(C)</vt:lpstr>
      <vt:lpstr>70(AB)</vt:lpstr>
      <vt:lpstr>70(C)</vt:lpstr>
      <vt:lpstr>70(DE)</vt:lpstr>
      <vt:lpstr>80(C)</vt:lpstr>
      <vt:lpstr>80(DE)</vt:lpstr>
      <vt:lpstr>90(C)</vt:lpstr>
      <vt:lpstr>90(DE)</vt:lpstr>
      <vt:lpstr>100(C)</vt:lpstr>
      <vt:lpstr>100(DE)</vt:lpstr>
      <vt:lpstr>110(DE)</vt:lpstr>
      <vt:lpstr>120(DE)</vt:lpstr>
      <vt:lpstr>130(DE)</vt:lpstr>
      <vt:lpstr>100-130(CDE)</vt:lpstr>
      <vt:lpstr>Kampioenen</vt:lpstr>
      <vt:lpstr>Diversen</vt:lpstr>
      <vt:lpstr>Instellingen</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A. Appeldoorn | Van Duinkerken</cp:lastModifiedBy>
  <cp:lastPrinted>2025-05-31T13:07:31Z</cp:lastPrinted>
  <dcterms:created xsi:type="dcterms:W3CDTF">2007-03-07T12:54:43Z</dcterms:created>
  <dcterms:modified xsi:type="dcterms:W3CDTF">2025-06-12T14:14:31Z</dcterms:modified>
</cp:coreProperties>
</file>